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J:\Dokumenty\Plivova\EXEL\Tabulky 1-6 2022\tabulky poslední 06 12\"/>
    </mc:Choice>
  </mc:AlternateContent>
  <xr:revisionPtr revIDLastSave="0" documentId="13_ncr:1_{821919FB-4D81-4869-B2C7-E9AABED2831F}" xr6:coauthVersionLast="47" xr6:coauthVersionMax="47" xr10:uidLastSave="{00000000-0000-0000-0000-000000000000}"/>
  <bookViews>
    <workbookView xWindow="-108" yWindow="-108" windowWidth="20376" windowHeight="12216" tabRatio="654" activeTab="2" xr2:uid="{00000000-000D-0000-FFFF-FFFF00000000}"/>
  </bookViews>
  <sheets>
    <sheet name="P1 - Přehled" sheetId="4" r:id="rId1"/>
    <sheet name="P2 - Bilance" sheetId="5" r:id="rId2"/>
    <sheet name="P3 - Ukazatele" sheetId="6" r:id="rId3"/>
    <sheet name="P4 - Investice" sheetId="7" r:id="rId4"/>
    <sheet name="P6 - Mzdy" sheetId="9" r:id="rId5"/>
    <sheet name="P7 - Střednědobý výhled" sheetId="10" r:id="rId6"/>
  </sheets>
  <definedNames>
    <definedName name="_xlnm.Print_Area" localSheetId="0">'P1 - Přehled'!$A$1:$I$96</definedName>
    <definedName name="_xlnm.Print_Area" localSheetId="1">'P2 - Bilance'!$A$1:$H$70</definedName>
    <definedName name="_xlnm.Print_Area" localSheetId="2">'P3 - Ukazatele'!$A$1:$E$53</definedName>
    <definedName name="_xlnm.Print_Area" localSheetId="3">'P4 - Investice'!$A$1:$F$64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0" i="10" l="1"/>
  <c r="H21" i="5" l="1"/>
  <c r="H13" i="10"/>
  <c r="H10" i="10" s="1"/>
  <c r="H14" i="10"/>
  <c r="H15" i="10"/>
  <c r="H16" i="10"/>
  <c r="H17" i="10"/>
  <c r="H22" i="10"/>
  <c r="H18" i="10" s="1"/>
  <c r="H29" i="10"/>
  <c r="H24" i="10" s="1"/>
  <c r="H31" i="10"/>
  <c r="H32" i="10"/>
  <c r="H33" i="10"/>
  <c r="H34" i="10"/>
  <c r="H36" i="10"/>
  <c r="H37" i="10"/>
  <c r="H38" i="10"/>
  <c r="H39" i="10"/>
  <c r="H40" i="10"/>
  <c r="H41" i="10"/>
  <c r="H45" i="10"/>
  <c r="H43" i="10" s="1"/>
  <c r="H46" i="10"/>
  <c r="H47" i="10"/>
  <c r="H48" i="10"/>
  <c r="H49" i="10"/>
  <c r="H50" i="10"/>
  <c r="H53" i="10"/>
  <c r="H54" i="10"/>
  <c r="H55" i="10"/>
  <c r="H56" i="10"/>
  <c r="H57" i="10"/>
  <c r="H58" i="10"/>
  <c r="H60" i="10"/>
  <c r="H59" i="10" s="1"/>
  <c r="H61" i="10"/>
  <c r="H64" i="10"/>
  <c r="H65" i="10"/>
  <c r="H66" i="10"/>
  <c r="H67" i="10"/>
  <c r="H70" i="10"/>
  <c r="H71" i="10"/>
  <c r="H72" i="10"/>
  <c r="H73" i="10"/>
  <c r="H74" i="10"/>
  <c r="H75" i="10"/>
  <c r="H76" i="10"/>
  <c r="H81" i="10"/>
  <c r="H82" i="10"/>
  <c r="H79" i="10" s="1"/>
  <c r="H83" i="10"/>
  <c r="H84" i="10"/>
  <c r="H85" i="10"/>
  <c r="G13" i="10"/>
  <c r="G14" i="10"/>
  <c r="G15" i="10"/>
  <c r="G16" i="10"/>
  <c r="G17" i="10"/>
  <c r="G22" i="10"/>
  <c r="G18" i="10" s="1"/>
  <c r="G29" i="10"/>
  <c r="G24" i="10" s="1"/>
  <c r="G31" i="10"/>
  <c r="G32" i="10"/>
  <c r="G33" i="10"/>
  <c r="G34" i="10"/>
  <c r="G36" i="10"/>
  <c r="G37" i="10"/>
  <c r="G38" i="10"/>
  <c r="G39" i="10"/>
  <c r="G40" i="10"/>
  <c r="G41" i="10"/>
  <c r="G45" i="10"/>
  <c r="G43" i="10" s="1"/>
  <c r="G46" i="10"/>
  <c r="G47" i="10"/>
  <c r="G48" i="10"/>
  <c r="G49" i="10"/>
  <c r="G50" i="10"/>
  <c r="G53" i="10"/>
  <c r="G54" i="10"/>
  <c r="G52" i="10" s="1"/>
  <c r="G55" i="10"/>
  <c r="G56" i="10"/>
  <c r="G58" i="10"/>
  <c r="G57" i="10" s="1"/>
  <c r="G60" i="10"/>
  <c r="G61" i="10"/>
  <c r="G64" i="10"/>
  <c r="G65" i="10"/>
  <c r="G66" i="10"/>
  <c r="G67" i="10"/>
  <c r="G70" i="10"/>
  <c r="G71" i="10"/>
  <c r="G72" i="10"/>
  <c r="G73" i="10"/>
  <c r="G74" i="10"/>
  <c r="G75" i="10"/>
  <c r="G76" i="10"/>
  <c r="G81" i="10"/>
  <c r="G79" i="10" s="1"/>
  <c r="G82" i="10"/>
  <c r="G83" i="10"/>
  <c r="G84" i="10"/>
  <c r="G85" i="10"/>
  <c r="H63" i="10" l="1"/>
  <c r="G69" i="10"/>
  <c r="G63" i="10"/>
  <c r="G59" i="10"/>
  <c r="G35" i="10"/>
  <c r="G30" i="10"/>
  <c r="H69" i="10"/>
  <c r="H52" i="10"/>
  <c r="H35" i="10"/>
  <c r="H30" i="10"/>
  <c r="H62" i="10"/>
  <c r="G62" i="10"/>
  <c r="H9" i="10"/>
  <c r="G9" i="10"/>
  <c r="G87" i="10" s="1"/>
  <c r="H87" i="10" l="1"/>
  <c r="C46" i="7"/>
  <c r="C47" i="7"/>
  <c r="C44" i="7" s="1"/>
  <c r="C45" i="7"/>
  <c r="G13" i="9"/>
  <c r="G17" i="9" s="1"/>
  <c r="C26" i="5" s="1"/>
  <c r="C51" i="7"/>
  <c r="H26" i="5" s="1"/>
  <c r="D51" i="7"/>
  <c r="E51" i="7"/>
  <c r="H24" i="5" s="1"/>
  <c r="F37" i="7"/>
  <c r="D44" i="7"/>
  <c r="E44" i="7"/>
  <c r="H27" i="5" s="1"/>
  <c r="A40" i="7"/>
  <c r="A5" i="7"/>
  <c r="H52" i="5"/>
  <c r="H47" i="5"/>
  <c r="C44" i="5"/>
  <c r="F64" i="4"/>
  <c r="F19" i="4"/>
  <c r="G11" i="4"/>
  <c r="C17" i="5"/>
  <c r="D9" i="7"/>
  <c r="B9" i="7"/>
  <c r="C9" i="7"/>
  <c r="C50" i="5" s="1"/>
  <c r="A7" i="5"/>
  <c r="A7" i="6"/>
  <c r="A7" i="9"/>
  <c r="A6" i="10"/>
  <c r="H2" i="10"/>
  <c r="H2" i="9"/>
  <c r="F2" i="7"/>
  <c r="E2" i="6"/>
  <c r="H2" i="5"/>
  <c r="H29" i="5"/>
  <c r="C21" i="7"/>
  <c r="C46" i="5" s="1"/>
  <c r="B21" i="7"/>
  <c r="C16" i="7"/>
  <c r="C47" i="5" s="1"/>
  <c r="B16" i="7"/>
  <c r="H11" i="4"/>
  <c r="H19" i="4"/>
  <c r="G19" i="4"/>
  <c r="H25" i="4"/>
  <c r="G36" i="4"/>
  <c r="H44" i="4"/>
  <c r="G44" i="4"/>
  <c r="H53" i="4"/>
  <c r="G53" i="4"/>
  <c r="H58" i="4"/>
  <c r="G58" i="4"/>
  <c r="H60" i="4"/>
  <c r="G60" i="4"/>
  <c r="H64" i="4"/>
  <c r="G64" i="4"/>
  <c r="H70" i="4"/>
  <c r="G70" i="4"/>
  <c r="H80" i="4"/>
  <c r="G80" i="4"/>
  <c r="G86" i="4"/>
  <c r="F86" i="4"/>
  <c r="F80" i="4"/>
  <c r="F70" i="4"/>
  <c r="F60" i="4"/>
  <c r="F58" i="4"/>
  <c r="F53" i="4"/>
  <c r="F44" i="4"/>
  <c r="F36" i="4"/>
  <c r="F31" i="4"/>
  <c r="F25" i="4"/>
  <c r="F11" i="4"/>
  <c r="F12" i="10"/>
  <c r="F13" i="10"/>
  <c r="F14" i="10"/>
  <c r="F15" i="10"/>
  <c r="F16" i="10"/>
  <c r="F17" i="10"/>
  <c r="F19" i="10"/>
  <c r="F20" i="10"/>
  <c r="F21" i="10"/>
  <c r="F22" i="10"/>
  <c r="F23" i="10"/>
  <c r="F25" i="10"/>
  <c r="F26" i="10"/>
  <c r="F27" i="10"/>
  <c r="F28" i="10"/>
  <c r="F29" i="10"/>
  <c r="F31" i="10"/>
  <c r="F32" i="10"/>
  <c r="F33" i="10"/>
  <c r="F34" i="10"/>
  <c r="F36" i="10"/>
  <c r="F37" i="10"/>
  <c r="F38" i="10"/>
  <c r="F39" i="10"/>
  <c r="F40" i="10"/>
  <c r="F41" i="10"/>
  <c r="F42" i="10"/>
  <c r="F44" i="10"/>
  <c r="F45" i="10"/>
  <c r="F46" i="10"/>
  <c r="F47" i="10"/>
  <c r="F48" i="10"/>
  <c r="F49" i="10"/>
  <c r="F50" i="10"/>
  <c r="F51" i="10"/>
  <c r="F53" i="10"/>
  <c r="F54" i="10"/>
  <c r="F55" i="10"/>
  <c r="F56" i="10"/>
  <c r="F58" i="10"/>
  <c r="F57" i="10" s="1"/>
  <c r="F60" i="10"/>
  <c r="F61" i="10"/>
  <c r="F64" i="10"/>
  <c r="F65" i="10"/>
  <c r="F66" i="10"/>
  <c r="F67" i="10"/>
  <c r="F68" i="10"/>
  <c r="F70" i="10"/>
  <c r="F71" i="10"/>
  <c r="F72" i="10"/>
  <c r="F73" i="10"/>
  <c r="F74" i="10"/>
  <c r="F75" i="10"/>
  <c r="F76" i="10"/>
  <c r="F77" i="10"/>
  <c r="F78" i="10"/>
  <c r="F80" i="10"/>
  <c r="F81" i="10"/>
  <c r="F82" i="10"/>
  <c r="F83" i="10"/>
  <c r="F84" i="10"/>
  <c r="F86" i="10"/>
  <c r="F11" i="10"/>
  <c r="H31" i="4"/>
  <c r="H36" i="4"/>
  <c r="G25" i="4"/>
  <c r="G31" i="4"/>
  <c r="H86" i="4"/>
  <c r="C28" i="5" l="1"/>
  <c r="F43" i="10"/>
  <c r="F85" i="10"/>
  <c r="H63" i="4"/>
  <c r="F18" i="10"/>
  <c r="H10" i="4"/>
  <c r="F24" i="10"/>
  <c r="G63" i="4"/>
  <c r="G10" i="4"/>
  <c r="F63" i="4"/>
  <c r="F10" i="4"/>
  <c r="H32" i="5"/>
  <c r="H34" i="5" s="1"/>
  <c r="H38" i="5" s="1"/>
  <c r="F59" i="10"/>
  <c r="F30" i="10"/>
  <c r="F63" i="10"/>
  <c r="C52" i="5"/>
  <c r="C54" i="5" s="1"/>
  <c r="H54" i="5"/>
  <c r="F35" i="10"/>
  <c r="F69" i="10"/>
  <c r="F79" i="10"/>
  <c r="F10" i="10"/>
  <c r="F52" i="10"/>
  <c r="H88" i="4" l="1"/>
  <c r="G88" i="4"/>
  <c r="F88" i="4"/>
  <c r="F9" i="10"/>
  <c r="F62" i="10"/>
  <c r="F87" i="10" l="1"/>
</calcChain>
</file>

<file path=xl/sharedStrings.xml><?xml version="1.0" encoding="utf-8"?>
<sst xmlns="http://schemas.openxmlformats.org/spreadsheetml/2006/main" count="598" uniqueCount="340">
  <si>
    <t>Liberecký kraj</t>
  </si>
  <si>
    <t>Příloha č. 1</t>
  </si>
  <si>
    <t>p.č.</t>
  </si>
  <si>
    <t>ukazatel</t>
  </si>
  <si>
    <t>NÁKLADY CELKEM - účtová třída 5</t>
  </si>
  <si>
    <t>Spotřebované nákupy</t>
  </si>
  <si>
    <t>spotřeba materiálu</t>
  </si>
  <si>
    <t>prodané zboží</t>
  </si>
  <si>
    <t>Služby</t>
  </si>
  <si>
    <t>cestovné</t>
  </si>
  <si>
    <t>náklady na reprezentaci</t>
  </si>
  <si>
    <t>ostatní služby</t>
  </si>
  <si>
    <t>Osobní náklady</t>
  </si>
  <si>
    <t>mzdové náklady</t>
  </si>
  <si>
    <t>zákonné sociální náklady</t>
  </si>
  <si>
    <t>Daně a poplatky</t>
  </si>
  <si>
    <t>daň silniční</t>
  </si>
  <si>
    <t>daň z nemovitostí</t>
  </si>
  <si>
    <t>Ostatní náklady</t>
  </si>
  <si>
    <t>smluvní pokuty a úroky z prodlení</t>
  </si>
  <si>
    <t>úroky</t>
  </si>
  <si>
    <t>dary</t>
  </si>
  <si>
    <t>manka a škody</t>
  </si>
  <si>
    <t>prodaný materiál</t>
  </si>
  <si>
    <t>Daň z příjmů</t>
  </si>
  <si>
    <t>daň z příjmů</t>
  </si>
  <si>
    <t>dodatečné odvody daně z příjmů</t>
  </si>
  <si>
    <t xml:space="preserve">VÝNOSY Z ČINNOSTI - účtová třída 6 </t>
  </si>
  <si>
    <t>aktivace vnitroorganizačních služeb</t>
  </si>
  <si>
    <t>Příloha č. 2</t>
  </si>
  <si>
    <t>BĚŽNÝ ROZPOČET</t>
  </si>
  <si>
    <t>vlastní výnosy a tržby</t>
  </si>
  <si>
    <t>neinvestiční příspěvek z rozpočtu kraje</t>
  </si>
  <si>
    <t>použití rezervního fondu</t>
  </si>
  <si>
    <t>použití fondu odměn</t>
  </si>
  <si>
    <t>ostatní výnosy</t>
  </si>
  <si>
    <t>opravy a údržba neinvestiční povahy</t>
  </si>
  <si>
    <t>rekonstrukce a modernizace</t>
  </si>
  <si>
    <t>pořízení dlouhodobého majetku</t>
  </si>
  <si>
    <t>ostatní použití</t>
  </si>
  <si>
    <t>odpisy dlouhodobého majetku</t>
  </si>
  <si>
    <t>REZERVNÍ FOND</t>
  </si>
  <si>
    <t>FOND ODMĚN</t>
  </si>
  <si>
    <t xml:space="preserve">použití fondu na mzdové náklady </t>
  </si>
  <si>
    <t>ostatní použití fondu</t>
  </si>
  <si>
    <t>podpis:</t>
  </si>
  <si>
    <t>Příloha č. 3</t>
  </si>
  <si>
    <t>Závazné ukazatele</t>
  </si>
  <si>
    <t>neinvestiční příspěvek na odpisy dlouhodobého majetku kraje</t>
  </si>
  <si>
    <t xml:space="preserve">neinvestiční příspěvek na provoz organizace </t>
  </si>
  <si>
    <t>limit prostředků na platy / podíl mimotarifních složek platu</t>
  </si>
  <si>
    <t>použití prostředků rezervního fondu</t>
  </si>
  <si>
    <t>použití prostředků fondu odměn</t>
  </si>
  <si>
    <t>limit výdajů na pohoštění</t>
  </si>
  <si>
    <t>výsledek hospodaření organizace</t>
  </si>
  <si>
    <t>Odvody do rozpočtu kraje</t>
  </si>
  <si>
    <t>Příloha č. 4</t>
  </si>
  <si>
    <t>věcný obsah</t>
  </si>
  <si>
    <t>rozpočtované náklady</t>
  </si>
  <si>
    <t>* doplňkový zdroj financování oprav a údržby</t>
  </si>
  <si>
    <t>1. Rekonstrukce a modernizace - celkem</t>
  </si>
  <si>
    <t>2. Pořízení dlouhodobého majetku - celkem</t>
  </si>
  <si>
    <t>Příloha č. 6</t>
  </si>
  <si>
    <t>ř.1</t>
  </si>
  <si>
    <t>ř.2</t>
  </si>
  <si>
    <t>ř.3</t>
  </si>
  <si>
    <t>ř.4</t>
  </si>
  <si>
    <t>Platy</t>
  </si>
  <si>
    <t>ř.5</t>
  </si>
  <si>
    <t>Ostatní platby za provedenou práci</t>
  </si>
  <si>
    <t>ř.6</t>
  </si>
  <si>
    <t>Mzdové prostředky celkem</t>
  </si>
  <si>
    <t>ř.7</t>
  </si>
  <si>
    <t>Ostatní neinvestiční náklady přímé</t>
  </si>
  <si>
    <t xml:space="preserve">Rozpočet celkem </t>
  </si>
  <si>
    <t>odvod z činnosti organizace</t>
  </si>
  <si>
    <t>kurzové ztráty</t>
  </si>
  <si>
    <t>tvorba fondů</t>
  </si>
  <si>
    <t>prodané pozemky</t>
  </si>
  <si>
    <t>Finanční náklady</t>
  </si>
  <si>
    <t>náklady z přecenění reálnou hodnotou</t>
  </si>
  <si>
    <t>ostatní finanční náklady</t>
  </si>
  <si>
    <t>výnosy z pronájmu</t>
  </si>
  <si>
    <t>výnosy z prodeje dlouh.nehm.majetku</t>
  </si>
  <si>
    <t>výnosy z prodeje pozemků</t>
  </si>
  <si>
    <t>Finanční výnosy</t>
  </si>
  <si>
    <t>kurzové zisky</t>
  </si>
  <si>
    <t>výnosy z přecenění reálnou hodnotou</t>
  </si>
  <si>
    <t>ostatní finanční výnosy</t>
  </si>
  <si>
    <t>odpisy dlouhodobého  majetku</t>
  </si>
  <si>
    <t>tvorba a zúčtování rezerv</t>
  </si>
  <si>
    <t>tvorba a zúčtování opravných položek</t>
  </si>
  <si>
    <t>výnosy z prodeje vlastních výrobků</t>
  </si>
  <si>
    <t>výnosy z prodeje služeb</t>
  </si>
  <si>
    <t>jiné pokuty a penále</t>
  </si>
  <si>
    <t>čerpání fondů</t>
  </si>
  <si>
    <t>ostatní výnosy z činnosti</t>
  </si>
  <si>
    <t>jiné výnosy z vlastních výkonů</t>
  </si>
  <si>
    <t>výnosy z prodeje materiálu</t>
  </si>
  <si>
    <t xml:space="preserve">zákonné sociální pojištění </t>
  </si>
  <si>
    <t>Odpisy, rezervy a opravné položky</t>
  </si>
  <si>
    <t>výnosy z prodaného zboží</t>
  </si>
  <si>
    <t>Výnosy z vlastních výkonů a zboží</t>
  </si>
  <si>
    <t xml:space="preserve">TVORBA FONDU CELKEM </t>
  </si>
  <si>
    <t>úhrada zhoršeného výsledku hospodaření</t>
  </si>
  <si>
    <t>úhrada sankcí</t>
  </si>
  <si>
    <t>ČERPÁNÍ FONDU</t>
  </si>
  <si>
    <t xml:space="preserve">TVORBA FONDU </t>
  </si>
  <si>
    <t>KONEČNÝ STAV FONDU K 31.12.</t>
  </si>
  <si>
    <t>POČÁTEČNÍ STAV FONDU K 1.1.</t>
  </si>
  <si>
    <t>ve výši odpisů dlouhodobého majetku</t>
  </si>
  <si>
    <t>investiční dotace z rozpočtu zřizovatele</t>
  </si>
  <si>
    <t>ve výši výnosů z prodeje majetku ve vlastnictví příspěvkové organizace</t>
  </si>
  <si>
    <t>převody z rezervního fondu</t>
  </si>
  <si>
    <t>TVORBA FONDU</t>
  </si>
  <si>
    <t>opravy a udržování</t>
  </si>
  <si>
    <t>účet dle vyhl.</t>
  </si>
  <si>
    <t xml:space="preserve">ČERPÁNÍ FONDU CELKEM </t>
  </si>
  <si>
    <t>ostatní tvorba</t>
  </si>
  <si>
    <t xml:space="preserve">NÁKLADY CELKEM </t>
  </si>
  <si>
    <t>počet zaměstnanců organizace</t>
  </si>
  <si>
    <t>spotřeba energie (teplo, voda, plyn, el. energie)</t>
  </si>
  <si>
    <t>výnosy z prodeje dlouh. hmot. majetku, kromě pozemků</t>
  </si>
  <si>
    <t>Ostatní výnosy</t>
  </si>
  <si>
    <t>v Kč</t>
  </si>
  <si>
    <t>odvětví: školství</t>
  </si>
  <si>
    <t>Oprava a údržba majetku - celkem</t>
  </si>
  <si>
    <t xml:space="preserve">odvod příjmů z prodeje (příp.pronájmu) dlouhodobého svěřeného majetku  </t>
  </si>
  <si>
    <t>majetku v rámci běžného rozpočtu organizace</t>
  </si>
  <si>
    <t xml:space="preserve">I. Opravy a údržba majetku - neinvestiční povahy* </t>
  </si>
  <si>
    <t>číslo organizace</t>
  </si>
  <si>
    <t>číslo org.</t>
  </si>
  <si>
    <t>spotřeba jiných neskladovatelných dodávek</t>
  </si>
  <si>
    <t>jiné sociální pojištění</t>
  </si>
  <si>
    <t>jiné daně a poplatky</t>
  </si>
  <si>
    <t xml:space="preserve">aktivace dlouhodobého majetku </t>
  </si>
  <si>
    <t>aktivace oběžného majetku</t>
  </si>
  <si>
    <t>změna stavu zásob vlastní výroby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</si>
  <si>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</si>
  <si>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</si>
  <si>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</si>
  <si>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</si>
  <si>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</si>
  <si>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</si>
  <si>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</si>
  <si>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</si>
  <si>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</si>
  <si>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</si>
  <si>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</si>
  <si>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</si>
  <si>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</si>
  <si>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</si>
  <si>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</si>
  <si>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</si>
  <si>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</si>
  <si>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</si>
  <si>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</si>
  <si>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</si>
  <si>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</si>
  <si>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</si>
  <si>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</si>
  <si>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</si>
  <si>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</si>
  <si>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</si>
  <si>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</si>
  <si>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</si>
  <si>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</si>
  <si>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</si>
  <si>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</si>
  <si>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</si>
  <si>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</si>
  <si>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</si>
  <si>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</si>
  <si>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</si>
  <si>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</si>
  <si>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</si>
  <si>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</si>
  <si>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</si>
  <si>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</si>
  <si>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</si>
  <si>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</si>
  <si>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</si>
  <si>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</si>
  <si>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</si>
  <si>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</si>
  <si>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</si>
  <si>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</si>
  <si>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</si>
  <si>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</si>
  <si>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</si>
  <si>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</si>
  <si>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</si>
  <si>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</si>
  <si>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</si>
  <si>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</si>
  <si>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</si>
  <si>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</si>
  <si>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</si>
  <si>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</si>
  <si>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</si>
  <si>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</si>
  <si>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</si>
  <si>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</si>
  <si>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</si>
  <si>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</si>
  <si>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</si>
  <si>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</si>
  <si>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</si>
  <si>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</si>
  <si>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</si>
  <si>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</si>
  <si>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</si>
  <si>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</si>
  <si>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</si>
  <si>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</si>
  <si>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</si>
  <si>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výnosy z vyřazených pohledávek</t>
  </si>
  <si>
    <t>výnosy z dlouhodobého finančního majetku</t>
  </si>
  <si>
    <t>Výnosy z transferů</t>
  </si>
  <si>
    <t>ostatní náklady z činnosti</t>
  </si>
  <si>
    <t>vratky daní z nadměrných odpočtů</t>
  </si>
  <si>
    <t>prodaný dlouhodobý nehmotný majetek</t>
  </si>
  <si>
    <t>prodaný dlouhodobý hmotný majetek</t>
  </si>
  <si>
    <t>náklady z vyřazených pohledávek</t>
  </si>
  <si>
    <t>náklady u drobného dlouhodobého majetku</t>
  </si>
  <si>
    <t>Náklady na transfery</t>
  </si>
  <si>
    <t>náklady vybraných místních vládních institucí z transferů</t>
  </si>
  <si>
    <t>výnosy vybraných vládních institucí a transferů</t>
  </si>
  <si>
    <t>čerpání daňové úspory</t>
  </si>
  <si>
    <t>peněžní dary - účelové</t>
  </si>
  <si>
    <t>investiční příspěvky ze stát. rozpočtu, stát. fondů</t>
  </si>
  <si>
    <t>z toho investiční dotace z minulých let</t>
  </si>
  <si>
    <t xml:space="preserve">Výsledek hospodaření po zdanění </t>
  </si>
  <si>
    <t>VÝSLEDEK HOSPODAŘENÍ</t>
  </si>
  <si>
    <t>Zlepšený výsledek hospodaření</t>
  </si>
  <si>
    <t>příděl z výsledku hospodaření</t>
  </si>
  <si>
    <t xml:space="preserve">fond investic PO </t>
  </si>
  <si>
    <t>použití fondu investic (opravy)</t>
  </si>
  <si>
    <t xml:space="preserve">č. 410/2009 Sb. </t>
  </si>
  <si>
    <t>FKSP 2%</t>
  </si>
  <si>
    <t>Příloha č. 7</t>
  </si>
  <si>
    <t>Přehled nákladů a výnosů příspěvkové organizace v hlavní činnosti</t>
  </si>
  <si>
    <t xml:space="preserve">Rozpočet mzdových prostředků hrazených z MŠMT celkem </t>
  </si>
  <si>
    <t>Kapitola rozpočtu 913 04 a 912</t>
  </si>
  <si>
    <t>provozní prostředky</t>
  </si>
  <si>
    <t>1.</t>
  </si>
  <si>
    <t>odvod do rozpočtu zřizovatele - opravy a investice</t>
  </si>
  <si>
    <t>odvod do rozpočtu zřizovatele - odpisy nem.majetku</t>
  </si>
  <si>
    <t>nespotřebované dotace z rozpočtu EU a mez.smluv</t>
  </si>
  <si>
    <t>peněžní dary neúčelové</t>
  </si>
  <si>
    <t>další rozvoj činnosti organizace</t>
  </si>
  <si>
    <t>dočasné použití finančních prostředků fondu bez čerpání fondu (projekty)</t>
  </si>
  <si>
    <t>čerpání nespotřebované dotace z rozpočtu EU a mez. smluv</t>
  </si>
  <si>
    <t>čerpání finančních prostředků fondu z minulých let (projekty) - nekrytý fond</t>
  </si>
  <si>
    <t xml:space="preserve">ř.3 = 1 + 2 </t>
  </si>
  <si>
    <t>ř. 7 = 3 + 4 + 5 + 6</t>
  </si>
  <si>
    <t>Kapitola rozpočtu 916 04</t>
  </si>
  <si>
    <t>FOND INVESTIC</t>
  </si>
  <si>
    <t>kap. 912xx - mimoř. neinvestiční příspěvek na xxxx</t>
  </si>
  <si>
    <t>kap. 912xx - mimoř. investiční příspěvek na xxxx</t>
  </si>
  <si>
    <t>odvod z fondu investic organizace - opravy a investice</t>
  </si>
  <si>
    <t>ve výši výnosů z prodeje svěřeného dlouhodobého hmotného a nehmotného majetku</t>
  </si>
  <si>
    <t>odvod z činnosti organizace do rozpočtu zřizovatele</t>
  </si>
  <si>
    <t>čerpání darů účelových</t>
  </si>
  <si>
    <t xml:space="preserve">II. Použití fondu investic - financování kapitálové části rozpočtu organizace </t>
  </si>
  <si>
    <t>Ing. Jiřina Princová</t>
  </si>
  <si>
    <t>daňová úspora z  minulého roku</t>
  </si>
  <si>
    <t xml:space="preserve">Ostatní tvorba </t>
  </si>
  <si>
    <t>časové překlenutí dočasného nesouladu mezi výnosy a náklady</t>
  </si>
  <si>
    <t>Dílčí ukazatele = účelové dotace součástí provozního příspěvku</t>
  </si>
  <si>
    <t>Sociální a zdravotní pojištění při použití fondu odměn, FKSP, zák.pojištění</t>
  </si>
  <si>
    <t>11a</t>
  </si>
  <si>
    <t>11b</t>
  </si>
  <si>
    <t>peněžní dary a příspěvky od jiných subjektů</t>
  </si>
  <si>
    <t>náklady projektů</t>
  </si>
  <si>
    <t>provozní náklady hrazené od zřizvatele</t>
  </si>
  <si>
    <t>ostatní provozní náklady</t>
  </si>
  <si>
    <t>z toho:</t>
  </si>
  <si>
    <t xml:space="preserve">použití fondu investic na dlouhodobý majetek </t>
  </si>
  <si>
    <t>z toho (řádek 38 až 40):</t>
  </si>
  <si>
    <t>DISPONIBILNÍ ZŮSTATEK FONDU</t>
  </si>
  <si>
    <t>posílení fondu investic</t>
  </si>
  <si>
    <t>12a</t>
  </si>
  <si>
    <t>12b</t>
  </si>
  <si>
    <t>účelové příspěvky z kap. 91304 = díčí ukazatele celkem</t>
  </si>
  <si>
    <t>odvod z fondu investic organizace - odpisy nemovitého majetku</t>
  </si>
  <si>
    <t>neinvest.dotace ze st.rozpočtu, st.fondů, EU</t>
  </si>
  <si>
    <t xml:space="preserve">z toho investiční dary </t>
  </si>
  <si>
    <t>Skutečnost roku 2020</t>
  </si>
  <si>
    <t>Odvody 33,8 % - sociální a zdravotní pojištění</t>
  </si>
  <si>
    <t>hodnota nesplacené návratné finanční výpomoci od zřizovatele</t>
  </si>
  <si>
    <t>Skutečnost roku 2021</t>
  </si>
  <si>
    <t>Rozpočet roku 2022</t>
  </si>
  <si>
    <t>Číslo usnesení</t>
  </si>
  <si>
    <t>I. Čerpání účelových finančních darů</t>
  </si>
  <si>
    <t>čerpání účelových fin. darů - celkem</t>
  </si>
  <si>
    <t>Částka celkem</t>
  </si>
  <si>
    <t>Utraceno v min. letech</t>
  </si>
  <si>
    <t>Částka k čerpání 2022</t>
  </si>
  <si>
    <t>II. Použití rezervního fondu</t>
  </si>
  <si>
    <t>Další rozvoj činnosti organizace</t>
  </si>
  <si>
    <t>Časové překlenutí dočasného nesouladu mezi N a V</t>
  </si>
  <si>
    <t>Úhrada sankcí</t>
  </si>
  <si>
    <t>X</t>
  </si>
  <si>
    <t>Čerpání rezervního fondu - celkem</t>
  </si>
  <si>
    <t>Sestavil:</t>
  </si>
  <si>
    <t xml:space="preserve">Vedoucí odboru KÚ LK: </t>
  </si>
  <si>
    <t xml:space="preserve">Sestavil:  </t>
  </si>
  <si>
    <t>Ředitel organizace:</t>
  </si>
  <si>
    <t>Vedoucí odboru KÚ LK:</t>
  </si>
  <si>
    <t>nájemné za sportoviště</t>
  </si>
  <si>
    <t>Střední průmyslová škola stavební Liberec 1, Sokolovské náměstí 14, příspěvková organizace</t>
  </si>
  <si>
    <t>Lenka Hradcová</t>
  </si>
  <si>
    <t>Mgr. Radek Cikl</t>
  </si>
  <si>
    <t xml:space="preserve">Ředitel organizace:   </t>
  </si>
  <si>
    <t>Výstavba nových webových stránek školy s</t>
  </si>
  <si>
    <t>moderní obsahovou strategií.</t>
  </si>
  <si>
    <r>
      <t xml:space="preserve">VÝNOSY CELKEM  </t>
    </r>
    <r>
      <rPr>
        <sz val="8"/>
        <rFont val="Arial CE"/>
        <charset val="238"/>
      </rPr>
      <t xml:space="preserve"> </t>
    </r>
  </si>
  <si>
    <r>
      <t>jiné</t>
    </r>
    <r>
      <rPr>
        <sz val="8"/>
        <rFont val="Arial CE"/>
        <charset val="238"/>
      </rPr>
      <t xml:space="preserve"> sociální náklady </t>
    </r>
  </si>
  <si>
    <t>použití prostředků fondu investic na opravy a údržbu majetku</t>
  </si>
  <si>
    <r>
      <t xml:space="preserve">                                                       Věcné ukazatele (*)                                                                      </t>
    </r>
    <r>
      <rPr>
        <sz val="8"/>
        <rFont val="Arial CE"/>
        <charset val="238"/>
      </rPr>
      <t>v Kč</t>
    </r>
  </si>
  <si>
    <t xml:space="preserve">sestavil: </t>
  </si>
  <si>
    <t xml:space="preserve">ředitel organizace: </t>
  </si>
  <si>
    <t xml:space="preserve">vedoucí odboru KÚ LK: </t>
  </si>
  <si>
    <t>rozpočet sestavil: Lenka Hradcová</t>
  </si>
  <si>
    <t>ředitel organizace: Mgr. Radek Cikl</t>
  </si>
  <si>
    <t>vedoucí odboru KÚ LK: Ing. Jiřina Princová</t>
  </si>
  <si>
    <t>Malování učeben</t>
  </si>
  <si>
    <t>dne: 1. 11. 2022</t>
  </si>
  <si>
    <t>dne: 6. 12. 2022</t>
  </si>
  <si>
    <t>Sestavil:  Lenka Hradcová                                              dne: 1. 11. 2022                   podpis:</t>
  </si>
  <si>
    <t xml:space="preserve">Ředitel organizace: Mgr. Radek Cikl                               dne: 1. 11. 2022                     podpis:    </t>
  </si>
  <si>
    <t>Vedoucí odboru KÚ LK: Ing. Jiřina Princová                     dne: 6. 12. 2022                   podpis:</t>
  </si>
  <si>
    <t>Přehled nákladů a výnosů příspěvkové organizace v hlavní činnosti na rok 2022 - úprava</t>
  </si>
  <si>
    <t>BILANCE FINANČNÍCH VZTAHŮ PŘÍSPĚVKOVÉ ORGANIZACE NA ROK 2022 - úprava</t>
  </si>
  <si>
    <t>SOUSTAVA UKAZATELŮ K ROZPOČTU ORGANIZACE NA ROK 2022 - úprava</t>
  </si>
  <si>
    <t>PLÁN ČERPÁNÍ REZERVNÍHO FONDU ORGANIZACE na rok 2022 - úprava</t>
  </si>
  <si>
    <t>PLÁN INVESTIC ORGANIZACE na rok 2022 - úprava</t>
  </si>
  <si>
    <t>ROZPOČET PŘÍMÝCH NÁKLADŮ NA ROK 2022 - úprava</t>
  </si>
  <si>
    <t>návrh střednědobého výhledu pro období 2023 - 2024 - úprava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</si>
</sst>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 CE"/>
      <charset val="238"/>
    </font>
    <font>
      <sz val="10"/>
      <name val="Arial CE"/>
      <charset val="238"/>
    </font>
    <font>
      <sz val="8"/>
      <name val="Arial CE"/>
      <charset val="238"/>
    </font>
    <font>
      <b/>
      <sz val="8"/>
      <name val="Arial CE"/>
      <charset val="238"/>
    </font>
    <font>
      <b/>
      <sz val="11"/>
      <name val="Arial CE"/>
      <charset val="238"/>
    </font>
    <font>
      <sz val="11"/>
      <name val="Arial CE"/>
      <charset val="238"/>
    </font>
    <font>
      <sz val="8"/>
      <name val="Arial CE"/>
      <family val="2"/>
      <charset val="238"/>
    </font>
    <font>
      <sz val="10"/>
      <name val="Arial CE"/>
      <family val="2"/>
      <charset val="238"/>
    </font>
  </fonts>
  <fills count="2">
    <fill>
      <patternFill patternType="none"/>
    </fill>
    <fill>
      <patternFill patternType="gray125"/>
    </fill>
  </fills>
  <borders count="5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251">
    <xf numFmtId="0" fontId="0" fillId="0" borderId="0" xfId="0"/>
    <xf numFmtId="0" fontId="2" fillId="0" borderId="0" xfId="0" applyFont="1" applyFill="1"/>
    <xf numFmtId="0" fontId="2" fillId="0" borderId="0" xfId="0" applyFont="1" applyFill="1" applyAlignment="1">
      <alignment horizontal="right"/>
    </xf>
    <xf numFmtId="0" fontId="2" fillId="0" borderId="0" xfId="0" applyNumberFormat="1" applyFont="1" applyFill="1" applyAlignment="1">
      <alignment horizontal="right"/>
    </xf>
    <xf numFmtId="0" fontId="3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3" fontId="2" fillId="0" borderId="0" xfId="0" applyNumberFormat="1" applyFont="1" applyFill="1" applyAlignment="1">
      <alignment horizontal="right"/>
    </xf>
    <xf numFmtId="0" fontId="2" fillId="0" borderId="29" xfId="0" applyFont="1" applyFill="1" applyBorder="1" applyAlignment="1">
      <alignment horizontal="center"/>
    </xf>
    <xf numFmtId="0" fontId="2" fillId="0" borderId="20" xfId="0" applyFont="1" applyFill="1" applyBorder="1"/>
    <xf numFmtId="3" fontId="2" fillId="0" borderId="38" xfId="0" applyNumberFormat="1" applyFont="1" applyFill="1" applyBorder="1"/>
    <xf numFmtId="3" fontId="2" fillId="0" borderId="0" xfId="0" applyNumberFormat="1" applyFont="1" applyFill="1"/>
    <xf numFmtId="0" fontId="2" fillId="0" borderId="39" xfId="0" applyFont="1" applyFill="1" applyBorder="1" applyAlignment="1">
      <alignment horizontal="center"/>
    </xf>
    <xf numFmtId="0" fontId="3" fillId="0" borderId="20" xfId="0" applyFont="1" applyFill="1" applyBorder="1"/>
    <xf numFmtId="3" fontId="2" fillId="0" borderId="21" xfId="0" applyNumberFormat="1" applyFont="1" applyFill="1" applyBorder="1"/>
    <xf numFmtId="0" fontId="2" fillId="0" borderId="41" xfId="0" applyFont="1" applyFill="1" applyBorder="1" applyAlignment="1">
      <alignment horizontal="center"/>
    </xf>
    <xf numFmtId="0" fontId="2" fillId="0" borderId="2" xfId="0" applyFont="1" applyFill="1" applyBorder="1"/>
    <xf numFmtId="3" fontId="2" fillId="0" borderId="23" xfId="0" applyNumberFormat="1" applyFont="1" applyFill="1" applyBorder="1"/>
    <xf numFmtId="0" fontId="2" fillId="0" borderId="47" xfId="0" applyFont="1" applyFill="1" applyBorder="1" applyAlignment="1">
      <alignment horizontal="center"/>
    </xf>
    <xf numFmtId="0" fontId="3" fillId="0" borderId="32" xfId="0" applyFont="1" applyFill="1" applyBorder="1"/>
    <xf numFmtId="3" fontId="2" fillId="0" borderId="48" xfId="0" applyNumberFormat="1" applyFont="1" applyFill="1" applyBorder="1"/>
    <xf numFmtId="0" fontId="2" fillId="0" borderId="32" xfId="0" applyFont="1" applyFill="1" applyBorder="1"/>
    <xf numFmtId="0" fontId="2" fillId="0" borderId="22" xfId="0" applyFont="1" applyFill="1" applyBorder="1" applyAlignment="1">
      <alignment horizontal="center"/>
    </xf>
    <xf numFmtId="0" fontId="2" fillId="0" borderId="2" xfId="0" applyFont="1" applyFill="1" applyBorder="1" applyAlignment="1">
      <alignment wrapText="1"/>
    </xf>
    <xf numFmtId="3" fontId="2" fillId="0" borderId="13" xfId="0" applyNumberFormat="1" applyFont="1" applyFill="1" applyBorder="1"/>
    <xf numFmtId="0" fontId="2" fillId="0" borderId="22" xfId="0" applyFont="1" applyFill="1" applyBorder="1"/>
    <xf numFmtId="0" fontId="3" fillId="0" borderId="2" xfId="0" applyFont="1" applyFill="1" applyBorder="1"/>
    <xf numFmtId="3" fontId="3" fillId="0" borderId="23" xfId="0" applyNumberFormat="1" applyFont="1" applyFill="1" applyBorder="1"/>
    <xf numFmtId="3" fontId="2" fillId="0" borderId="23" xfId="0" applyNumberFormat="1" applyFont="1" applyFill="1" applyBorder="1" applyAlignment="1">
      <alignment horizontal="right"/>
    </xf>
    <xf numFmtId="3" fontId="3" fillId="0" borderId="13" xfId="0" applyNumberFormat="1" applyFont="1" applyFill="1" applyBorder="1"/>
    <xf numFmtId="0" fontId="3" fillId="0" borderId="0" xfId="0" applyFont="1" applyFill="1"/>
    <xf numFmtId="0" fontId="2" fillId="0" borderId="44" xfId="0" applyFont="1" applyFill="1" applyBorder="1"/>
    <xf numFmtId="0" fontId="2" fillId="0" borderId="31" xfId="0" applyFont="1" applyFill="1" applyBorder="1"/>
    <xf numFmtId="0" fontId="2" fillId="0" borderId="41" xfId="0" applyFont="1" applyFill="1" applyBorder="1"/>
    <xf numFmtId="3" fontId="2" fillId="0" borderId="6" xfId="0" applyNumberFormat="1" applyFont="1" applyFill="1" applyBorder="1" applyAlignment="1">
      <alignment wrapText="1"/>
    </xf>
    <xf numFmtId="3" fontId="2" fillId="0" borderId="55" xfId="0" applyNumberFormat="1" applyFont="1" applyFill="1" applyBorder="1"/>
    <xf numFmtId="0" fontId="2" fillId="0" borderId="33" xfId="0" applyFont="1" applyFill="1" applyBorder="1"/>
    <xf numFmtId="0" fontId="2" fillId="0" borderId="34" xfId="0" applyFont="1" applyFill="1" applyBorder="1"/>
    <xf numFmtId="3" fontId="2" fillId="0" borderId="42" xfId="0" applyNumberFormat="1" applyFont="1" applyFill="1" applyBorder="1"/>
    <xf numFmtId="0" fontId="2" fillId="0" borderId="45" xfId="0" applyFont="1" applyFill="1" applyBorder="1" applyAlignment="1">
      <alignment horizontal="center"/>
    </xf>
    <xf numFmtId="0" fontId="2" fillId="0" borderId="0" xfId="0" applyFont="1" applyFill="1" applyBorder="1"/>
    <xf numFmtId="3" fontId="2" fillId="0" borderId="0" xfId="0" applyNumberFormat="1" applyFont="1" applyFill="1" applyBorder="1"/>
    <xf numFmtId="0" fontId="2" fillId="0" borderId="31" xfId="0" applyFont="1" applyFill="1" applyBorder="1" applyAlignment="1">
      <alignment wrapText="1"/>
    </xf>
    <xf numFmtId="3" fontId="2" fillId="0" borderId="39" xfId="0" applyNumberFormat="1" applyFont="1" applyFill="1" applyBorder="1" applyAlignment="1">
      <alignment horizontal="center"/>
    </xf>
    <xf numFmtId="3" fontId="3" fillId="0" borderId="40" xfId="0" applyNumberFormat="1" applyFont="1" applyFill="1" applyBorder="1"/>
    <xf numFmtId="3" fontId="3" fillId="0" borderId="21" xfId="0" applyNumberFormat="1" applyFont="1" applyFill="1" applyBorder="1"/>
    <xf numFmtId="3" fontId="2" fillId="0" borderId="47" xfId="0" applyNumberFormat="1" applyFont="1" applyFill="1" applyBorder="1" applyAlignment="1">
      <alignment horizontal="center"/>
    </xf>
    <xf numFmtId="3" fontId="2" fillId="0" borderId="5" xfId="0" applyNumberFormat="1" applyFont="1" applyFill="1" applyBorder="1"/>
    <xf numFmtId="3" fontId="2" fillId="0" borderId="22" xfId="0" applyNumberFormat="1" applyFont="1" applyFill="1" applyBorder="1" applyAlignment="1">
      <alignment horizontal="center"/>
    </xf>
    <xf numFmtId="3" fontId="2" fillId="0" borderId="6" xfId="0" applyNumberFormat="1" applyFont="1" applyFill="1" applyBorder="1"/>
    <xf numFmtId="3" fontId="3" fillId="0" borderId="0" xfId="0" applyNumberFormat="1" applyFont="1" applyFill="1"/>
    <xf numFmtId="0" fontId="2" fillId="0" borderId="27" xfId="0" applyFont="1" applyFill="1" applyBorder="1" applyAlignment="1">
      <alignment horizontal="center"/>
    </xf>
    <xf numFmtId="0" fontId="3" fillId="0" borderId="34" xfId="0" applyFont="1" applyFill="1" applyBorder="1"/>
    <xf numFmtId="3" fontId="2" fillId="0" borderId="46" xfId="0" applyNumberFormat="1" applyFont="1" applyFill="1" applyBorder="1"/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/>
    <xf numFmtId="3" fontId="3" fillId="0" borderId="0" xfId="0" applyNumberFormat="1" applyFont="1" applyFill="1" applyAlignment="1">
      <alignment horizontal="center"/>
    </xf>
    <xf numFmtId="3" fontId="3" fillId="0" borderId="6" xfId="0" applyNumberFormat="1" applyFont="1" applyFill="1" applyBorder="1"/>
    <xf numFmtId="3" fontId="3" fillId="0" borderId="20" xfId="0" applyNumberFormat="1" applyFont="1" applyFill="1" applyBorder="1"/>
    <xf numFmtId="0" fontId="2" fillId="0" borderId="13" xfId="0" applyFont="1" applyFill="1" applyBorder="1"/>
    <xf numFmtId="3" fontId="2" fillId="0" borderId="32" xfId="0" applyNumberFormat="1" applyFont="1" applyFill="1" applyBorder="1"/>
    <xf numFmtId="3" fontId="3" fillId="0" borderId="2" xfId="0" applyNumberFormat="1" applyFont="1" applyFill="1" applyBorder="1"/>
    <xf numFmtId="3" fontId="2" fillId="0" borderId="22" xfId="0" applyNumberFormat="1" applyFont="1" applyFill="1" applyBorder="1"/>
    <xf numFmtId="3" fontId="2" fillId="0" borderId="2" xfId="0" applyNumberFormat="1" applyFont="1" applyFill="1" applyBorder="1"/>
    <xf numFmtId="3" fontId="2" fillId="0" borderId="0" xfId="0" applyNumberFormat="1" applyFont="1" applyFill="1" applyBorder="1" applyAlignment="1">
      <alignment vertical="top"/>
    </xf>
    <xf numFmtId="3" fontId="3" fillId="0" borderId="13" xfId="0" applyNumberFormat="1" applyFont="1" applyFill="1" applyBorder="1" applyAlignment="1">
      <alignment wrapText="1"/>
    </xf>
    <xf numFmtId="3" fontId="2" fillId="0" borderId="45" xfId="0" applyNumberFormat="1" applyFont="1" applyFill="1" applyBorder="1"/>
    <xf numFmtId="3" fontId="2" fillId="0" borderId="27" xfId="0" applyNumberFormat="1" applyFont="1" applyFill="1" applyBorder="1"/>
    <xf numFmtId="3" fontId="2" fillId="0" borderId="28" xfId="0" applyNumberFormat="1" applyFont="1" applyFill="1" applyBorder="1"/>
    <xf numFmtId="3" fontId="3" fillId="0" borderId="26" xfId="0" applyNumberFormat="1" applyFont="1" applyFill="1" applyBorder="1"/>
    <xf numFmtId="3" fontId="2" fillId="0" borderId="24" xfId="0" applyNumberFormat="1" applyFont="1" applyFill="1" applyBorder="1"/>
    <xf numFmtId="3" fontId="2" fillId="0" borderId="25" xfId="0" applyNumberFormat="1" applyFont="1" applyFill="1" applyBorder="1"/>
    <xf numFmtId="3" fontId="2" fillId="0" borderId="26" xfId="0" applyNumberFormat="1" applyFont="1" applyFill="1" applyBorder="1"/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vertical="center"/>
    </xf>
    <xf numFmtId="0" fontId="2" fillId="0" borderId="0" xfId="0" applyFont="1" applyFill="1" applyBorder="1" applyAlignment="1">
      <alignment vertical="top"/>
    </xf>
    <xf numFmtId="0" fontId="3" fillId="0" borderId="0" xfId="0" applyFont="1" applyFill="1" applyBorder="1" applyAlignment="1">
      <alignment vertical="top"/>
    </xf>
    <xf numFmtId="4" fontId="2" fillId="0" borderId="0" xfId="0" applyNumberFormat="1" applyFont="1" applyFill="1"/>
    <xf numFmtId="0" fontId="2" fillId="0" borderId="0" xfId="0" applyFont="1"/>
    <xf numFmtId="0" fontId="2" fillId="0" borderId="2" xfId="0" applyFont="1" applyFill="1" applyBorder="1" applyAlignment="1">
      <alignment horizontal="center"/>
    </xf>
    <xf numFmtId="0" fontId="3" fillId="0" borderId="22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left"/>
    </xf>
    <xf numFmtId="0" fontId="3" fillId="0" borderId="4" xfId="0" applyFont="1" applyFill="1" applyBorder="1" applyAlignment="1">
      <alignment horizontal="left"/>
    </xf>
    <xf numFmtId="0" fontId="3" fillId="0" borderId="41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2" fillId="0" borderId="28" xfId="0" applyFont="1" applyFill="1" applyBorder="1" applyAlignment="1">
      <alignment horizontal="center"/>
    </xf>
    <xf numFmtId="0" fontId="3" fillId="0" borderId="14" xfId="0" applyFont="1" applyFill="1" applyBorder="1"/>
    <xf numFmtId="0" fontId="3" fillId="0" borderId="15" xfId="0" applyFont="1" applyFill="1" applyBorder="1" applyAlignment="1">
      <alignment horizontal="center"/>
    </xf>
    <xf numFmtId="1" fontId="3" fillId="0" borderId="15" xfId="0" applyNumberFormat="1" applyFont="1" applyFill="1" applyBorder="1" applyAlignment="1">
      <alignment horizontal="center"/>
    </xf>
    <xf numFmtId="1" fontId="3" fillId="0" borderId="19" xfId="0" applyNumberFormat="1" applyFont="1" applyFill="1" applyBorder="1" applyAlignment="1">
      <alignment horizontal="center"/>
    </xf>
    <xf numFmtId="1" fontId="3" fillId="0" borderId="16" xfId="0" applyNumberFormat="1" applyFont="1" applyFill="1" applyBorder="1" applyAlignment="1">
      <alignment horizontal="center"/>
    </xf>
    <xf numFmtId="3" fontId="3" fillId="0" borderId="20" xfId="0" applyNumberFormat="1" applyFont="1" applyFill="1" applyBorder="1" applyAlignment="1">
      <alignment horizontal="right"/>
    </xf>
    <xf numFmtId="0" fontId="3" fillId="0" borderId="12" xfId="0" applyFont="1" applyFill="1" applyBorder="1" applyAlignment="1">
      <alignment horizontal="left"/>
    </xf>
    <xf numFmtId="0" fontId="3" fillId="0" borderId="6" xfId="0" applyFont="1" applyFill="1" applyBorder="1" applyAlignment="1">
      <alignment horizontal="left"/>
    </xf>
    <xf numFmtId="0" fontId="2" fillId="0" borderId="44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left"/>
    </xf>
    <xf numFmtId="0" fontId="2" fillId="0" borderId="4" xfId="0" applyFont="1" applyFill="1" applyBorder="1" applyAlignment="1">
      <alignment horizontal="center"/>
    </xf>
    <xf numFmtId="0" fontId="2" fillId="0" borderId="4" xfId="0" applyFont="1" applyFill="1" applyBorder="1" applyAlignment="1"/>
    <xf numFmtId="0" fontId="3" fillId="0" borderId="44" xfId="0" applyFont="1" applyFill="1" applyBorder="1" applyAlignment="1">
      <alignment horizontal="center"/>
    </xf>
    <xf numFmtId="0" fontId="2" fillId="0" borderId="7" xfId="0" applyFont="1" applyFill="1" applyBorder="1"/>
    <xf numFmtId="0" fontId="2" fillId="0" borderId="5" xfId="0" applyFont="1" applyFill="1" applyBorder="1" applyAlignment="1">
      <alignment horizontal="center"/>
    </xf>
    <xf numFmtId="0" fontId="2" fillId="0" borderId="5" xfId="0" applyFont="1" applyFill="1" applyBorder="1"/>
    <xf numFmtId="0" fontId="2" fillId="0" borderId="6" xfId="0" applyFont="1" applyFill="1" applyBorder="1" applyAlignment="1">
      <alignment horizontal="center"/>
    </xf>
    <xf numFmtId="0" fontId="2" fillId="0" borderId="6" xfId="0" applyFont="1" applyFill="1" applyBorder="1"/>
    <xf numFmtId="0" fontId="2" fillId="0" borderId="8" xfId="0" applyFont="1" applyFill="1" applyBorder="1" applyAlignment="1">
      <alignment horizontal="center"/>
    </xf>
    <xf numFmtId="0" fontId="3" fillId="0" borderId="8" xfId="0" applyFont="1" applyFill="1" applyBorder="1"/>
    <xf numFmtId="0" fontId="2" fillId="0" borderId="3" xfId="0" applyFont="1" applyFill="1" applyBorder="1"/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/>
    <xf numFmtId="0" fontId="2" fillId="0" borderId="4" xfId="0" applyFont="1" applyFill="1" applyBorder="1"/>
    <xf numFmtId="0" fontId="3" fillId="0" borderId="44" xfId="0" applyFont="1" applyFill="1" applyBorder="1"/>
    <xf numFmtId="0" fontId="3" fillId="0" borderId="7" xfId="0" applyFont="1" applyFill="1" applyBorder="1" applyAlignment="1">
      <alignment horizontal="center"/>
    </xf>
    <xf numFmtId="0" fontId="2" fillId="0" borderId="8" xfId="0" applyFont="1" applyFill="1" applyBorder="1"/>
    <xf numFmtId="0" fontId="2" fillId="0" borderId="52" xfId="0" applyFont="1" applyFill="1" applyBorder="1"/>
    <xf numFmtId="0" fontId="2" fillId="0" borderId="52" xfId="0" applyFont="1" applyFill="1" applyBorder="1" applyAlignment="1">
      <alignment horizontal="center"/>
    </xf>
    <xf numFmtId="3" fontId="3" fillId="0" borderId="32" xfId="0" applyNumberFormat="1" applyFont="1" applyFill="1" applyBorder="1"/>
    <xf numFmtId="0" fontId="2" fillId="0" borderId="50" xfId="0" applyFont="1" applyFill="1" applyBorder="1" applyAlignment="1">
      <alignment horizontal="center"/>
    </xf>
    <xf numFmtId="0" fontId="3" fillId="0" borderId="50" xfId="0" applyFont="1" applyFill="1" applyBorder="1" applyAlignment="1"/>
    <xf numFmtId="0" fontId="3" fillId="0" borderId="10" xfId="0" applyFont="1" applyFill="1" applyBorder="1" applyAlignment="1"/>
    <xf numFmtId="0" fontId="2" fillId="0" borderId="11" xfId="0" applyFont="1" applyFill="1" applyBorder="1"/>
    <xf numFmtId="3" fontId="3" fillId="0" borderId="25" xfId="0" applyNumberFormat="1" applyFont="1" applyFill="1" applyBorder="1"/>
    <xf numFmtId="0" fontId="3" fillId="0" borderId="0" xfId="0" applyFont="1" applyFill="1" applyBorder="1" applyAlignment="1"/>
    <xf numFmtId="0" fontId="2" fillId="0" borderId="0" xfId="0" applyFont="1" applyFill="1" applyAlignment="1"/>
    <xf numFmtId="14" fontId="2" fillId="0" borderId="0" xfId="0" applyNumberFormat="1" applyFont="1" applyFill="1" applyAlignment="1">
      <alignment vertical="center"/>
    </xf>
    <xf numFmtId="0" fontId="2" fillId="0" borderId="39" xfId="0" applyFont="1" applyFill="1" applyBorder="1"/>
    <xf numFmtId="0" fontId="2" fillId="0" borderId="54" xfId="0" applyFont="1" applyFill="1" applyBorder="1"/>
    <xf numFmtId="0" fontId="2" fillId="0" borderId="36" xfId="0" applyFont="1" applyFill="1" applyBorder="1"/>
    <xf numFmtId="0" fontId="2" fillId="0" borderId="40" xfId="0" applyFont="1" applyFill="1" applyBorder="1"/>
    <xf numFmtId="3" fontId="2" fillId="0" borderId="21" xfId="0" applyNumberFormat="1" applyFont="1" applyFill="1" applyBorder="1" applyAlignment="1"/>
    <xf numFmtId="0" fontId="2" fillId="0" borderId="12" xfId="0" applyFont="1" applyFill="1" applyBorder="1"/>
    <xf numFmtId="3" fontId="2" fillId="0" borderId="13" xfId="0" applyNumberFormat="1" applyFont="1" applyFill="1" applyBorder="1" applyAlignment="1"/>
    <xf numFmtId="0" fontId="2" fillId="0" borderId="27" xfId="0" applyFont="1" applyFill="1" applyBorder="1"/>
    <xf numFmtId="0" fontId="3" fillId="0" borderId="28" xfId="0" applyFont="1" applyFill="1" applyBorder="1"/>
    <xf numFmtId="0" fontId="2" fillId="0" borderId="28" xfId="0" applyFont="1" applyFill="1" applyBorder="1"/>
    <xf numFmtId="0" fontId="2" fillId="0" borderId="53" xfId="0" applyFont="1" applyFill="1" applyBorder="1"/>
    <xf numFmtId="3" fontId="3" fillId="0" borderId="26" xfId="0" applyNumberFormat="1" applyFont="1" applyFill="1" applyBorder="1" applyAlignment="1"/>
    <xf numFmtId="0" fontId="2" fillId="0" borderId="0" xfId="0" applyFont="1" applyFill="1" applyAlignment="1">
      <alignment horizontal="right" vertical="center"/>
    </xf>
    <xf numFmtId="0" fontId="2" fillId="0" borderId="0" xfId="0" applyNumberFormat="1" applyFont="1" applyFill="1" applyAlignment="1">
      <alignment horizontal="right"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/>
    </xf>
    <xf numFmtId="3" fontId="3" fillId="0" borderId="2" xfId="0" applyNumberFormat="1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3" fontId="2" fillId="0" borderId="2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Alignment="1">
      <alignment horizontal="left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vertical="center"/>
    </xf>
    <xf numFmtId="0" fontId="3" fillId="0" borderId="2" xfId="0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vertical="center"/>
    </xf>
    <xf numFmtId="0" fontId="3" fillId="0" borderId="2" xfId="0" applyFont="1" applyFill="1" applyBorder="1" applyAlignment="1">
      <alignment vertical="center" wrapText="1"/>
    </xf>
    <xf numFmtId="49" fontId="3" fillId="0" borderId="2" xfId="0" applyNumberFormat="1" applyFont="1" applyFill="1" applyBorder="1" applyAlignment="1">
      <alignment vertical="center" wrapText="1"/>
    </xf>
    <xf numFmtId="1" fontId="2" fillId="0" borderId="29" xfId="0" applyNumberFormat="1" applyFont="1" applyFill="1" applyBorder="1" applyAlignment="1">
      <alignment horizontal="center"/>
    </xf>
    <xf numFmtId="1" fontId="2" fillId="0" borderId="20" xfId="0" applyNumberFormat="1" applyFont="1" applyFill="1" applyBorder="1"/>
    <xf numFmtId="1" fontId="2" fillId="0" borderId="30" xfId="0" applyNumberFormat="1" applyFont="1" applyFill="1" applyBorder="1"/>
    <xf numFmtId="1" fontId="2" fillId="0" borderId="22" xfId="0" applyNumberFormat="1" applyFont="1" applyFill="1" applyBorder="1" applyAlignment="1">
      <alignment horizontal="center"/>
    </xf>
    <xf numFmtId="1" fontId="2" fillId="0" borderId="2" xfId="0" applyNumberFormat="1" applyFont="1" applyFill="1" applyBorder="1"/>
    <xf numFmtId="1" fontId="2" fillId="0" borderId="31" xfId="0" applyNumberFormat="1" applyFont="1" applyFill="1" applyBorder="1"/>
    <xf numFmtId="1" fontId="2" fillId="0" borderId="32" xfId="0" applyNumberFormat="1" applyFont="1" applyFill="1" applyBorder="1"/>
    <xf numFmtId="3" fontId="2" fillId="0" borderId="13" xfId="0" applyNumberFormat="1" applyFont="1" applyFill="1" applyBorder="1" applyAlignment="1">
      <alignment horizontal="center"/>
    </xf>
    <xf numFmtId="3" fontId="2" fillId="0" borderId="51" xfId="0" applyNumberFormat="1" applyFont="1" applyFill="1" applyBorder="1"/>
    <xf numFmtId="1" fontId="2" fillId="0" borderId="2" xfId="0" applyNumberFormat="1" applyFont="1" applyFill="1" applyBorder="1" applyAlignment="1">
      <alignment horizontal="center"/>
    </xf>
    <xf numFmtId="1" fontId="2" fillId="0" borderId="33" xfId="0" applyNumberFormat="1" applyFont="1" applyFill="1" applyBorder="1" applyAlignment="1">
      <alignment horizontal="center"/>
    </xf>
    <xf numFmtId="1" fontId="2" fillId="0" borderId="34" xfId="0" applyNumberFormat="1" applyFont="1" applyFill="1" applyBorder="1"/>
    <xf numFmtId="1" fontId="2" fillId="0" borderId="0" xfId="0" applyNumberFormat="1" applyFont="1" applyFill="1"/>
    <xf numFmtId="1" fontId="2" fillId="0" borderId="0" xfId="0" applyNumberFormat="1" applyFont="1" applyFill="1" applyBorder="1"/>
    <xf numFmtId="1" fontId="2" fillId="0" borderId="0" xfId="0" applyNumberFormat="1" applyFont="1" applyFill="1" applyAlignment="1">
      <alignment horizontal="right"/>
    </xf>
    <xf numFmtId="1" fontId="2" fillId="0" borderId="35" xfId="0" applyNumberFormat="1" applyFont="1" applyFill="1" applyBorder="1" applyAlignment="1">
      <alignment horizontal="center"/>
    </xf>
    <xf numFmtId="3" fontId="2" fillId="0" borderId="23" xfId="0" applyNumberFormat="1" applyFont="1" applyFill="1" applyBorder="1" applyAlignment="1">
      <alignment horizontal="center"/>
    </xf>
    <xf numFmtId="1" fontId="2" fillId="0" borderId="6" xfId="0" applyNumberFormat="1" applyFont="1" applyFill="1" applyBorder="1"/>
    <xf numFmtId="1" fontId="2" fillId="0" borderId="24" xfId="0" applyNumberFormat="1" applyFont="1" applyFill="1" applyBorder="1" applyAlignment="1">
      <alignment horizontal="center"/>
    </xf>
    <xf numFmtId="1" fontId="2" fillId="0" borderId="11" xfId="0" applyNumberFormat="1" applyFont="1" applyFill="1" applyBorder="1"/>
    <xf numFmtId="1" fontId="2" fillId="0" borderId="39" xfId="0" applyNumberFormat="1" applyFont="1" applyFill="1" applyBorder="1" applyAlignment="1">
      <alignment horizontal="center"/>
    </xf>
    <xf numFmtId="1" fontId="2" fillId="0" borderId="36" xfId="0" applyNumberFormat="1" applyFont="1" applyFill="1" applyBorder="1"/>
    <xf numFmtId="1" fontId="2" fillId="0" borderId="45" xfId="0" applyNumberFormat="1" applyFont="1" applyFill="1" applyBorder="1" applyAlignment="1">
      <alignment horizontal="center"/>
    </xf>
    <xf numFmtId="1" fontId="2" fillId="0" borderId="37" xfId="0" applyNumberFormat="1" applyFont="1" applyFill="1" applyBorder="1"/>
    <xf numFmtId="3" fontId="2" fillId="0" borderId="49" xfId="0" applyNumberFormat="1" applyFont="1" applyFill="1" applyBorder="1"/>
    <xf numFmtId="1" fontId="2" fillId="0" borderId="27" xfId="0" applyNumberFormat="1" applyFont="1" applyFill="1" applyBorder="1" applyAlignment="1">
      <alignment horizontal="center"/>
    </xf>
    <xf numFmtId="1" fontId="2" fillId="0" borderId="10" xfId="0" applyNumberFormat="1" applyFont="1" applyFill="1" applyBorder="1"/>
    <xf numFmtId="3" fontId="2" fillId="0" borderId="42" xfId="0" applyNumberFormat="1" applyFont="1" applyFill="1" applyBorder="1" applyAlignment="1">
      <alignment horizontal="center"/>
    </xf>
    <xf numFmtId="1" fontId="2" fillId="0" borderId="0" xfId="0" applyNumberFormat="1" applyFont="1" applyFill="1" applyAlignment="1">
      <alignment horizontal="left"/>
    </xf>
    <xf numFmtId="3" fontId="2" fillId="0" borderId="38" xfId="0" applyNumberFormat="1" applyFont="1" applyFill="1" applyBorder="1" applyAlignment="1">
      <alignment horizontal="right"/>
    </xf>
    <xf numFmtId="3" fontId="2" fillId="0" borderId="13" xfId="0" applyNumberFormat="1" applyFont="1" applyFill="1" applyBorder="1" applyAlignment="1">
      <alignment horizontal="right"/>
    </xf>
    <xf numFmtId="1" fontId="2" fillId="0" borderId="28" xfId="0" applyNumberFormat="1" applyFont="1" applyFill="1" applyBorder="1"/>
    <xf numFmtId="3" fontId="2" fillId="0" borderId="42" xfId="0" applyNumberFormat="1" applyFont="1" applyFill="1" applyBorder="1" applyAlignment="1">
      <alignment horizontal="right"/>
    </xf>
    <xf numFmtId="0" fontId="2" fillId="0" borderId="15" xfId="0" applyFont="1" applyFill="1" applyBorder="1"/>
    <xf numFmtId="1" fontId="3" fillId="0" borderId="16" xfId="0" applyNumberFormat="1" applyFont="1" applyFill="1" applyBorder="1" applyAlignment="1">
      <alignment horizontal="center" wrapText="1"/>
    </xf>
    <xf numFmtId="0" fontId="2" fillId="0" borderId="35" xfId="0" applyFont="1" applyFill="1" applyBorder="1" applyAlignment="1">
      <alignment horizontal="center"/>
    </xf>
    <xf numFmtId="0" fontId="2" fillId="0" borderId="43" xfId="0" applyFont="1" applyFill="1" applyBorder="1"/>
    <xf numFmtId="0" fontId="3" fillId="0" borderId="17" xfId="0" applyFont="1" applyFill="1" applyBorder="1" applyAlignment="1">
      <alignment horizontal="left"/>
    </xf>
    <xf numFmtId="14" fontId="3" fillId="0" borderId="18" xfId="0" applyNumberFormat="1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/>
    </xf>
    <xf numFmtId="3" fontId="3" fillId="0" borderId="15" xfId="0" applyNumberFormat="1" applyFont="1" applyFill="1" applyBorder="1" applyAlignment="1">
      <alignment horizontal="center"/>
    </xf>
    <xf numFmtId="3" fontId="3" fillId="0" borderId="16" xfId="0" applyNumberFormat="1" applyFont="1" applyFill="1" applyBorder="1" applyAlignment="1">
      <alignment horizontal="center"/>
    </xf>
    <xf numFmtId="3" fontId="3" fillId="0" borderId="21" xfId="0" applyNumberFormat="1" applyFont="1" applyFill="1" applyBorder="1" applyAlignment="1">
      <alignment horizontal="right"/>
    </xf>
    <xf numFmtId="0" fontId="3" fillId="0" borderId="0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2" fillId="0" borderId="24" xfId="0" applyFont="1" applyFill="1" applyBorder="1" applyAlignment="1">
      <alignment horizontal="center"/>
    </xf>
    <xf numFmtId="0" fontId="3" fillId="0" borderId="9" xfId="0" applyFont="1" applyFill="1" applyBorder="1" applyAlignment="1"/>
    <xf numFmtId="0" fontId="2" fillId="0" borderId="0" xfId="0" applyFont="1" applyAlignment="1">
      <alignment horizontal="left"/>
    </xf>
    <xf numFmtId="14" fontId="2" fillId="0" borderId="0" xfId="0" applyNumberFormat="1" applyFont="1" applyAlignment="1">
      <alignment horizontal="left" vertical="center" shrinkToFit="1"/>
    </xf>
    <xf numFmtId="4" fontId="2" fillId="0" borderId="0" xfId="0" applyNumberFormat="1" applyFont="1"/>
    <xf numFmtId="0" fontId="2" fillId="0" borderId="0" xfId="0" applyFont="1" applyAlignment="1">
      <alignment vertical="center"/>
    </xf>
    <xf numFmtId="14" fontId="2" fillId="0" borderId="0" xfId="0" applyNumberFormat="1" applyFont="1" applyAlignment="1">
      <alignment vertical="center"/>
    </xf>
    <xf numFmtId="14" fontId="2" fillId="0" borderId="0" xfId="0" applyNumberFormat="1" applyFont="1" applyAlignment="1">
      <alignment horizontal="left"/>
    </xf>
    <xf numFmtId="3" fontId="6" fillId="0" borderId="0" xfId="0" applyNumberFormat="1" applyFont="1"/>
    <xf numFmtId="0" fontId="1" fillId="0" borderId="0" xfId="0" applyFont="1"/>
    <xf numFmtId="0" fontId="6" fillId="0" borderId="0" xfId="0" applyFont="1"/>
    <xf numFmtId="0" fontId="7" fillId="0" borderId="0" xfId="0" applyFont="1"/>
    <xf numFmtId="0" fontId="2" fillId="0" borderId="0" xfId="0" applyFont="1"/>
    <xf numFmtId="0" fontId="2" fillId="0" borderId="0" xfId="0" applyFont="1"/>
    <xf numFmtId="0" fontId="3" fillId="0" borderId="43" xfId="0" applyFont="1" applyFill="1" applyBorder="1" applyAlignment="1">
      <alignment horizontal="center" wrapText="1"/>
    </xf>
    <xf numFmtId="0" fontId="2" fillId="0" borderId="18" xfId="0" applyFont="1" applyFill="1" applyBorder="1" applyAlignment="1">
      <alignment horizontal="center" wrapText="1"/>
    </xf>
    <xf numFmtId="0" fontId="3" fillId="0" borderId="54" xfId="0" applyFont="1" applyFill="1" applyBorder="1" applyAlignment="1">
      <alignment horizontal="center"/>
    </xf>
    <xf numFmtId="0" fontId="3" fillId="0" borderId="36" xfId="0" applyFont="1" applyFill="1" applyBorder="1" applyAlignment="1">
      <alignment horizontal="center"/>
    </xf>
    <xf numFmtId="0" fontId="3" fillId="0" borderId="40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left"/>
    </xf>
    <xf numFmtId="0" fontId="3" fillId="0" borderId="12" xfId="0" applyFont="1" applyFill="1" applyBorder="1" applyAlignment="1">
      <alignment horizontal="left"/>
    </xf>
    <xf numFmtId="0" fontId="3" fillId="0" borderId="6" xfId="0" applyFont="1" applyFill="1" applyBorder="1" applyAlignment="1">
      <alignment horizontal="left"/>
    </xf>
    <xf numFmtId="0" fontId="2" fillId="0" borderId="0" xfId="0" applyFont="1" applyFill="1" applyAlignment="1">
      <alignment horizontal="left"/>
    </xf>
    <xf numFmtId="0" fontId="4" fillId="0" borderId="0" xfId="0" applyFont="1" applyFill="1" applyAlignment="1">
      <alignment horizontal="center"/>
    </xf>
    <xf numFmtId="0" fontId="0" fillId="0" borderId="0" xfId="0" applyFont="1" applyFill="1" applyAlignment="1">
      <alignment horizontal="center" vertical="center" wrapText="1"/>
    </xf>
    <xf numFmtId="0" fontId="3" fillId="0" borderId="28" xfId="0" applyFont="1" applyFill="1" applyBorder="1" applyAlignment="1">
      <alignment horizontal="right"/>
    </xf>
    <xf numFmtId="0" fontId="2" fillId="0" borderId="0" xfId="0" applyFont="1" applyFill="1" applyAlignment="1"/>
    <xf numFmtId="0" fontId="6" fillId="0" borderId="0" xfId="0" applyFont="1"/>
    <xf numFmtId="0" fontId="1" fillId="0" borderId="0" xfId="0" applyFont="1"/>
    <xf numFmtId="0" fontId="3" fillId="0" borderId="28" xfId="0" applyFont="1" applyFill="1" applyBorder="1" applyAlignment="1">
      <alignment horizontal="center"/>
    </xf>
    <xf numFmtId="1" fontId="3" fillId="0" borderId="28" xfId="0" applyNumberFormat="1" applyFont="1" applyFill="1" applyBorder="1" applyAlignment="1">
      <alignment horizontal="center"/>
    </xf>
    <xf numFmtId="1" fontId="3" fillId="0" borderId="0" xfId="0" applyNumberFormat="1" applyFont="1" applyFill="1" applyBorder="1" applyAlignment="1">
      <alignment horizontal="center"/>
    </xf>
    <xf numFmtId="1" fontId="3" fillId="0" borderId="0" xfId="0" applyNumberFormat="1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left" vertical="center" shrinkToFit="1"/>
    </xf>
    <xf numFmtId="0" fontId="2" fillId="0" borderId="0" xfId="0" applyFont="1" applyFill="1" applyAlignment="1">
      <alignment vertical="center" shrinkToFit="1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0" fontId="3" fillId="0" borderId="0" xfId="0" applyFont="1" applyFill="1" applyAlignment="1"/>
    <xf numFmtId="0" fontId="2" fillId="0" borderId="56" xfId="0" applyFont="1" applyFill="1" applyBorder="1" applyAlignment="1">
      <alignment horizontal="center"/>
    </xf>
    <xf numFmtId="0" fontId="3" fillId="0" borderId="29" xfId="0" applyFont="1" applyFill="1" applyBorder="1" applyAlignment="1">
      <alignment horizontal="center"/>
    </xf>
    <xf numFmtId="0" fontId="3" fillId="0" borderId="52" xfId="0" applyFont="1" applyFill="1" applyBorder="1" applyAlignment="1">
      <alignment horizontal="center"/>
    </xf>
    <xf numFmtId="0" fontId="3" fillId="0" borderId="37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96"/>
  <sheetViews>
    <sheetView zoomScaleNormal="100" workbookViewId="0">
      <selection activeCell="L15" sqref="L15"/>
    </sheetView>
  </sheetViews>
  <sheetFormatPr defaultColWidth="9.33203125" defaultRowHeight="10.199999999999999" x14ac:dyDescent="0.2"/>
  <cols>
    <col min="1" max="1" width="3.5546875" style="1" customWidth="1"/>
    <col min="2" max="2" width="6.33203125" style="1" customWidth="1"/>
    <col min="3" max="3" width="2.33203125" style="1" customWidth="1"/>
    <col min="4" max="4" width="7.44140625" style="1" customWidth="1"/>
    <col min="5" max="5" width="48.5546875" style="1" customWidth="1"/>
    <col min="6" max="7" width="14.44140625" style="76" customWidth="1"/>
    <col min="8" max="8" width="13.5546875" style="76" customWidth="1"/>
    <col min="9" max="16384" width="9.33203125" style="1"/>
  </cols>
  <sheetData>
    <row r="1" spans="1:8" ht="12.75" customHeight="1" x14ac:dyDescent="0.2">
      <c r="B1" s="227" t="s">
        <v>0</v>
      </c>
      <c r="C1" s="227"/>
      <c r="D1" s="227"/>
      <c r="E1" s="227"/>
      <c r="F1" s="1"/>
      <c r="G1" s="2" t="s">
        <v>1</v>
      </c>
    </row>
    <row r="2" spans="1:8" ht="12.75" customHeight="1" x14ac:dyDescent="0.2">
      <c r="B2" s="227" t="s">
        <v>125</v>
      </c>
      <c r="C2" s="227"/>
      <c r="D2" s="227"/>
      <c r="E2" s="227"/>
      <c r="F2" s="1"/>
      <c r="G2" s="2" t="s">
        <v>130</v>
      </c>
      <c r="H2" s="3">
        <v>1420</v>
      </c>
    </row>
    <row r="3" spans="1:8" ht="6.75" customHeight="1" x14ac:dyDescent="0.2">
      <c r="F3" s="1"/>
      <c r="G3" s="1"/>
      <c r="H3" s="1"/>
    </row>
    <row r="4" spans="1:8" ht="17.25" customHeight="1" x14ac:dyDescent="0.25">
      <c r="A4" s="228" t="s">
        <v>333</v>
      </c>
      <c r="B4" s="228"/>
      <c r="C4" s="228"/>
      <c r="D4" s="228"/>
      <c r="E4" s="228"/>
      <c r="F4" s="228"/>
      <c r="G4" s="228"/>
      <c r="H4" s="228"/>
    </row>
    <row r="5" spans="1:8" ht="9.75" customHeight="1" x14ac:dyDescent="0.2">
      <c r="A5" s="4"/>
      <c r="B5" s="4"/>
      <c r="C5" s="4"/>
      <c r="D5" s="4"/>
      <c r="E5" s="4"/>
      <c r="F5" s="4"/>
      <c r="G5" s="4"/>
      <c r="H5" s="4"/>
    </row>
    <row r="6" spans="1:8" ht="40.5" customHeight="1" x14ac:dyDescent="0.2">
      <c r="A6" s="229" t="s">
        <v>311</v>
      </c>
      <c r="B6" s="229"/>
      <c r="C6" s="229"/>
      <c r="D6" s="229"/>
      <c r="E6" s="229"/>
      <c r="F6" s="229"/>
      <c r="G6" s="229"/>
      <c r="H6" s="229"/>
    </row>
    <row r="7" spans="1:8" ht="12.75" customHeight="1" thickBot="1" x14ac:dyDescent="0.25">
      <c r="A7" s="230" t="s">
        <v>124</v>
      </c>
      <c r="B7" s="230"/>
      <c r="C7" s="230"/>
      <c r="D7" s="230"/>
      <c r="E7" s="230"/>
      <c r="F7" s="230"/>
      <c r="G7" s="230"/>
      <c r="H7" s="230"/>
    </row>
    <row r="8" spans="1:8" ht="27" customHeight="1" thickBot="1" x14ac:dyDescent="0.25">
      <c r="A8" s="86" t="s">
        <v>2</v>
      </c>
      <c r="B8" s="190"/>
      <c r="C8" s="216" t="s">
        <v>116</v>
      </c>
      <c r="D8" s="217"/>
      <c r="E8" s="87" t="s">
        <v>3</v>
      </c>
      <c r="F8" s="191" t="s">
        <v>288</v>
      </c>
      <c r="G8" s="191" t="s">
        <v>291</v>
      </c>
      <c r="H8" s="191" t="s">
        <v>292</v>
      </c>
    </row>
    <row r="9" spans="1:8" ht="12" customHeight="1" thickBot="1" x14ac:dyDescent="0.25">
      <c r="A9" s="192"/>
      <c r="B9" s="193"/>
      <c r="C9" s="194"/>
      <c r="D9" s="195" t="s">
        <v>238</v>
      </c>
      <c r="E9" s="196"/>
      <c r="F9" s="197"/>
      <c r="G9" s="197"/>
      <c r="H9" s="198"/>
    </row>
    <row r="10" spans="1:8" ht="10.5" customHeight="1" x14ac:dyDescent="0.2">
      <c r="A10" s="21" t="s">
        <v>245</v>
      </c>
      <c r="B10" s="218" t="s">
        <v>4</v>
      </c>
      <c r="C10" s="219"/>
      <c r="D10" s="219"/>
      <c r="E10" s="220"/>
      <c r="F10" s="91">
        <f>+F11+F19+F25+F31+F36+F44+F53+F58+F60</f>
        <v>30287438</v>
      </c>
      <c r="G10" s="91">
        <f>+G11+G19+G25+G31+G36+G44+G53+G58+G60</f>
        <v>37178267</v>
      </c>
      <c r="H10" s="199">
        <f>+H11+H19+H25+H31+H36+H44+H53+H58+H60</f>
        <v>35952123</v>
      </c>
    </row>
    <row r="11" spans="1:8" ht="10.5" customHeight="1" x14ac:dyDescent="0.2">
      <c r="A11" s="21" t="s">
        <v>138</v>
      </c>
      <c r="B11" s="84">
        <v>50</v>
      </c>
      <c r="C11" s="81" t="s">
        <v>5</v>
      </c>
      <c r="D11" s="92"/>
      <c r="E11" s="93"/>
      <c r="F11" s="60">
        <f>SUM(F12:F18)</f>
        <v>1782259</v>
      </c>
      <c r="G11" s="60">
        <f>SUM(G12:G18)</f>
        <v>1593245</v>
      </c>
      <c r="H11" s="28">
        <f>SUM(H12:H18)</f>
        <v>1700000</v>
      </c>
    </row>
    <row r="12" spans="1:8" ht="10.5" customHeight="1" x14ac:dyDescent="0.2">
      <c r="A12" s="21" t="s">
        <v>139</v>
      </c>
      <c r="B12" s="53"/>
      <c r="C12" s="78"/>
      <c r="D12" s="95">
        <v>501</v>
      </c>
      <c r="E12" s="96" t="s">
        <v>6</v>
      </c>
      <c r="F12" s="62">
        <v>990039</v>
      </c>
      <c r="G12" s="62">
        <v>992815</v>
      </c>
      <c r="H12" s="23">
        <v>800000</v>
      </c>
    </row>
    <row r="13" spans="1:8" ht="10.5" customHeight="1" x14ac:dyDescent="0.2">
      <c r="A13" s="21" t="s">
        <v>140</v>
      </c>
      <c r="B13" s="53"/>
      <c r="C13" s="78"/>
      <c r="D13" s="97">
        <v>502</v>
      </c>
      <c r="E13" s="98" t="s">
        <v>121</v>
      </c>
      <c r="F13" s="62">
        <v>792220</v>
      </c>
      <c r="G13" s="62">
        <v>600430</v>
      </c>
      <c r="H13" s="23">
        <v>900000</v>
      </c>
    </row>
    <row r="14" spans="1:8" ht="10.5" customHeight="1" x14ac:dyDescent="0.2">
      <c r="A14" s="21" t="s">
        <v>141</v>
      </c>
      <c r="B14" s="200"/>
      <c r="C14" s="78"/>
      <c r="D14" s="78">
        <v>503</v>
      </c>
      <c r="E14" s="15" t="s">
        <v>132</v>
      </c>
      <c r="F14" s="62"/>
      <c r="G14" s="62"/>
      <c r="H14" s="23">
        <v>0</v>
      </c>
    </row>
    <row r="15" spans="1:8" ht="10.5" customHeight="1" x14ac:dyDescent="0.2">
      <c r="A15" s="21" t="s">
        <v>142</v>
      </c>
      <c r="B15" s="53"/>
      <c r="C15" s="83"/>
      <c r="D15" s="83">
        <v>504</v>
      </c>
      <c r="E15" s="100" t="s">
        <v>7</v>
      </c>
      <c r="F15" s="62"/>
      <c r="G15" s="62"/>
      <c r="H15" s="23">
        <v>0</v>
      </c>
    </row>
    <row r="16" spans="1:8" ht="10.5" customHeight="1" x14ac:dyDescent="0.2">
      <c r="A16" s="21" t="s">
        <v>143</v>
      </c>
      <c r="B16" s="53"/>
      <c r="C16" s="83"/>
      <c r="D16" s="83">
        <v>506</v>
      </c>
      <c r="E16" s="100" t="s">
        <v>135</v>
      </c>
      <c r="F16" s="62"/>
      <c r="G16" s="62"/>
      <c r="H16" s="23">
        <v>0</v>
      </c>
    </row>
    <row r="17" spans="1:8" ht="10.5" customHeight="1" x14ac:dyDescent="0.2">
      <c r="A17" s="21" t="s">
        <v>144</v>
      </c>
      <c r="B17" s="53"/>
      <c r="C17" s="83"/>
      <c r="D17" s="83">
        <v>507</v>
      </c>
      <c r="E17" s="100" t="s">
        <v>136</v>
      </c>
      <c r="F17" s="62"/>
      <c r="G17" s="62"/>
      <c r="H17" s="23">
        <v>0</v>
      </c>
    </row>
    <row r="18" spans="1:8" ht="10.5" customHeight="1" x14ac:dyDescent="0.2">
      <c r="A18" s="21" t="s">
        <v>145</v>
      </c>
      <c r="B18" s="53"/>
      <c r="C18" s="83"/>
      <c r="D18" s="83">
        <v>508</v>
      </c>
      <c r="E18" s="100" t="s">
        <v>137</v>
      </c>
      <c r="F18" s="62"/>
      <c r="G18" s="62"/>
      <c r="H18" s="23">
        <v>0</v>
      </c>
    </row>
    <row r="19" spans="1:8" ht="10.5" customHeight="1" x14ac:dyDescent="0.2">
      <c r="A19" s="21" t="s">
        <v>146</v>
      </c>
      <c r="B19" s="84">
        <v>51</v>
      </c>
      <c r="C19" s="80" t="s">
        <v>8</v>
      </c>
      <c r="D19" s="80"/>
      <c r="E19" s="80"/>
      <c r="F19" s="60">
        <f>SUM(F20:F24)</f>
        <v>1709983</v>
      </c>
      <c r="G19" s="60">
        <f>SUM(G20:G24)</f>
        <v>2684610</v>
      </c>
      <c r="H19" s="28">
        <f>SUM(H20:H24)</f>
        <v>1950000</v>
      </c>
    </row>
    <row r="20" spans="1:8" ht="10.5" customHeight="1" x14ac:dyDescent="0.2">
      <c r="A20" s="21" t="s">
        <v>147</v>
      </c>
      <c r="B20" s="53"/>
      <c r="C20" s="78"/>
      <c r="D20" s="101">
        <v>511</v>
      </c>
      <c r="E20" s="102" t="s">
        <v>115</v>
      </c>
      <c r="F20" s="62">
        <v>911621</v>
      </c>
      <c r="G20" s="62">
        <v>1697946</v>
      </c>
      <c r="H20" s="23">
        <v>790000</v>
      </c>
    </row>
    <row r="21" spans="1:8" ht="10.5" customHeight="1" x14ac:dyDescent="0.2">
      <c r="A21" s="21" t="s">
        <v>148</v>
      </c>
      <c r="B21" s="53"/>
      <c r="C21" s="78"/>
      <c r="D21" s="103">
        <v>512</v>
      </c>
      <c r="E21" s="104" t="s">
        <v>9</v>
      </c>
      <c r="F21" s="62">
        <v>75561</v>
      </c>
      <c r="G21" s="62">
        <v>28607</v>
      </c>
      <c r="H21" s="23">
        <v>150000</v>
      </c>
    </row>
    <row r="22" spans="1:8" ht="10.5" customHeight="1" x14ac:dyDescent="0.2">
      <c r="A22" s="21" t="s">
        <v>149</v>
      </c>
      <c r="B22" s="200"/>
      <c r="C22" s="78"/>
      <c r="D22" s="78">
        <v>513</v>
      </c>
      <c r="E22" s="15" t="s">
        <v>10</v>
      </c>
      <c r="F22" s="62">
        <v>4896</v>
      </c>
      <c r="G22" s="62">
        <v>14336</v>
      </c>
      <c r="H22" s="23">
        <v>10000</v>
      </c>
    </row>
    <row r="23" spans="1:8" ht="10.5" customHeight="1" x14ac:dyDescent="0.2">
      <c r="A23" s="21" t="s">
        <v>150</v>
      </c>
      <c r="B23" s="200"/>
      <c r="C23" s="78"/>
      <c r="D23" s="78">
        <v>516</v>
      </c>
      <c r="E23" s="15" t="s">
        <v>28</v>
      </c>
      <c r="F23" s="62"/>
      <c r="G23" s="62"/>
      <c r="H23" s="23">
        <v>0</v>
      </c>
    </row>
    <row r="24" spans="1:8" ht="10.5" customHeight="1" x14ac:dyDescent="0.2">
      <c r="A24" s="21" t="s">
        <v>151</v>
      </c>
      <c r="B24" s="200"/>
      <c r="C24" s="78"/>
      <c r="D24" s="78">
        <v>518</v>
      </c>
      <c r="E24" s="15" t="s">
        <v>11</v>
      </c>
      <c r="F24" s="62">
        <v>717905</v>
      </c>
      <c r="G24" s="62">
        <v>943721</v>
      </c>
      <c r="H24" s="23">
        <v>1000000</v>
      </c>
    </row>
    <row r="25" spans="1:8" ht="10.5" customHeight="1" x14ac:dyDescent="0.2">
      <c r="A25" s="21" t="s">
        <v>152</v>
      </c>
      <c r="B25" s="84">
        <v>52</v>
      </c>
      <c r="C25" s="80" t="s">
        <v>12</v>
      </c>
      <c r="D25" s="80"/>
      <c r="E25" s="80"/>
      <c r="F25" s="60">
        <f>SUM(F26:F30)</f>
        <v>26316378</v>
      </c>
      <c r="G25" s="60">
        <f>SUM(G26:G30)</f>
        <v>29695541</v>
      </c>
      <c r="H25" s="28">
        <f>SUM(H26:H30)</f>
        <v>31517123</v>
      </c>
    </row>
    <row r="26" spans="1:8" ht="10.5" customHeight="1" x14ac:dyDescent="0.2">
      <c r="A26" s="21" t="s">
        <v>153</v>
      </c>
      <c r="B26" s="53"/>
      <c r="C26" s="78"/>
      <c r="D26" s="78">
        <v>521</v>
      </c>
      <c r="E26" s="15" t="s">
        <v>13</v>
      </c>
      <c r="F26" s="48">
        <v>19237785</v>
      </c>
      <c r="G26" s="62">
        <v>21886143</v>
      </c>
      <c r="H26" s="23">
        <v>23145893</v>
      </c>
    </row>
    <row r="27" spans="1:8" ht="10.5" customHeight="1" x14ac:dyDescent="0.2">
      <c r="A27" s="21" t="s">
        <v>154</v>
      </c>
      <c r="B27" s="53"/>
      <c r="C27" s="78"/>
      <c r="D27" s="78">
        <v>524</v>
      </c>
      <c r="E27" s="15" t="s">
        <v>99</v>
      </c>
      <c r="F27" s="48">
        <v>6422846</v>
      </c>
      <c r="G27" s="62">
        <v>7220511</v>
      </c>
      <c r="H27" s="23">
        <v>7823312</v>
      </c>
    </row>
    <row r="28" spans="1:8" ht="10.5" customHeight="1" x14ac:dyDescent="0.2">
      <c r="A28" s="21" t="s">
        <v>155</v>
      </c>
      <c r="B28" s="200"/>
      <c r="C28" s="78"/>
      <c r="D28" s="78">
        <v>525</v>
      </c>
      <c r="E28" s="15" t="s">
        <v>133</v>
      </c>
      <c r="F28" s="48">
        <v>74402</v>
      </c>
      <c r="G28" s="62">
        <v>83599</v>
      </c>
      <c r="H28" s="23">
        <v>85000</v>
      </c>
    </row>
    <row r="29" spans="1:8" ht="10.5" customHeight="1" x14ac:dyDescent="0.2">
      <c r="A29" s="21" t="s">
        <v>156</v>
      </c>
      <c r="B29" s="200"/>
      <c r="C29" s="78"/>
      <c r="D29" s="78">
        <v>527</v>
      </c>
      <c r="E29" s="15" t="s">
        <v>14</v>
      </c>
      <c r="F29" s="48">
        <v>581345</v>
      </c>
      <c r="G29" s="62">
        <v>505288</v>
      </c>
      <c r="H29" s="23">
        <v>462918</v>
      </c>
    </row>
    <row r="30" spans="1:8" ht="10.5" customHeight="1" x14ac:dyDescent="0.2">
      <c r="A30" s="21" t="s">
        <v>157</v>
      </c>
      <c r="B30" s="200"/>
      <c r="C30" s="83"/>
      <c r="D30" s="105">
        <v>528</v>
      </c>
      <c r="E30" s="106" t="s">
        <v>318</v>
      </c>
      <c r="F30" s="62"/>
      <c r="G30" s="62"/>
      <c r="H30" s="23">
        <v>0</v>
      </c>
    </row>
    <row r="31" spans="1:8" ht="10.5" customHeight="1" x14ac:dyDescent="0.2">
      <c r="A31" s="21" t="s">
        <v>158</v>
      </c>
      <c r="B31" s="84">
        <v>53</v>
      </c>
      <c r="C31" s="81" t="s">
        <v>15</v>
      </c>
      <c r="D31" s="92"/>
      <c r="E31" s="92"/>
      <c r="F31" s="60">
        <f>SUM(F32:F35)</f>
        <v>0</v>
      </c>
      <c r="G31" s="60">
        <f>SUM(G32:G35)</f>
        <v>0</v>
      </c>
      <c r="H31" s="28">
        <f>SUM(H32:H35)</f>
        <v>0</v>
      </c>
    </row>
    <row r="32" spans="1:8" ht="10.5" customHeight="1" x14ac:dyDescent="0.2">
      <c r="A32" s="21" t="s">
        <v>159</v>
      </c>
      <c r="B32" s="53"/>
      <c r="C32" s="78"/>
      <c r="D32" s="95">
        <v>531</v>
      </c>
      <c r="E32" s="107" t="s">
        <v>16</v>
      </c>
      <c r="F32" s="62"/>
      <c r="G32" s="62"/>
      <c r="H32" s="23">
        <v>0</v>
      </c>
    </row>
    <row r="33" spans="1:8" ht="10.5" customHeight="1" x14ac:dyDescent="0.2">
      <c r="A33" s="21" t="s">
        <v>160</v>
      </c>
      <c r="B33" s="53"/>
      <c r="C33" s="78"/>
      <c r="D33" s="108">
        <v>532</v>
      </c>
      <c r="E33" s="109" t="s">
        <v>17</v>
      </c>
      <c r="F33" s="62"/>
      <c r="G33" s="62"/>
      <c r="H33" s="23">
        <v>0</v>
      </c>
    </row>
    <row r="34" spans="1:8" ht="10.5" customHeight="1" x14ac:dyDescent="0.2">
      <c r="A34" s="21" t="s">
        <v>161</v>
      </c>
      <c r="B34" s="53"/>
      <c r="C34" s="78"/>
      <c r="D34" s="97">
        <v>538</v>
      </c>
      <c r="E34" s="110" t="s">
        <v>134</v>
      </c>
      <c r="F34" s="62"/>
      <c r="G34" s="62"/>
      <c r="H34" s="23">
        <v>0</v>
      </c>
    </row>
    <row r="35" spans="1:8" ht="10.5" customHeight="1" x14ac:dyDescent="0.2">
      <c r="A35" s="21" t="s">
        <v>162</v>
      </c>
      <c r="B35" s="53"/>
      <c r="C35" s="78"/>
      <c r="D35" s="97">
        <v>539</v>
      </c>
      <c r="E35" s="110" t="s">
        <v>220</v>
      </c>
      <c r="F35" s="62"/>
      <c r="G35" s="48"/>
      <c r="H35" s="23">
        <v>0</v>
      </c>
    </row>
    <row r="36" spans="1:8" ht="10.5" customHeight="1" x14ac:dyDescent="0.2">
      <c r="A36" s="21" t="s">
        <v>163</v>
      </c>
      <c r="B36" s="201">
        <v>54</v>
      </c>
      <c r="C36" s="80" t="s">
        <v>18</v>
      </c>
      <c r="D36" s="80"/>
      <c r="E36" s="80"/>
      <c r="F36" s="56">
        <f>SUM(F37:F43)</f>
        <v>92252</v>
      </c>
      <c r="G36" s="56">
        <f>SUM(G37:G43)</f>
        <v>117479</v>
      </c>
      <c r="H36" s="26">
        <f>SUM(H37:H43)</f>
        <v>50000</v>
      </c>
    </row>
    <row r="37" spans="1:8" ht="10.5" customHeight="1" x14ac:dyDescent="0.2">
      <c r="A37" s="21" t="s">
        <v>164</v>
      </c>
      <c r="B37" s="39"/>
      <c r="C37" s="78"/>
      <c r="D37" s="78">
        <v>541</v>
      </c>
      <c r="E37" s="15" t="s">
        <v>19</v>
      </c>
      <c r="F37" s="48"/>
      <c r="G37" s="62"/>
      <c r="H37" s="23">
        <v>0</v>
      </c>
    </row>
    <row r="38" spans="1:8" ht="10.5" customHeight="1" x14ac:dyDescent="0.2">
      <c r="A38" s="21" t="s">
        <v>165</v>
      </c>
      <c r="B38" s="39"/>
      <c r="C38" s="78"/>
      <c r="D38" s="78">
        <v>542</v>
      </c>
      <c r="E38" s="15" t="s">
        <v>94</v>
      </c>
      <c r="F38" s="48"/>
      <c r="G38" s="62"/>
      <c r="H38" s="23">
        <v>0</v>
      </c>
    </row>
    <row r="39" spans="1:8" ht="10.5" customHeight="1" x14ac:dyDescent="0.2">
      <c r="A39" s="21" t="s">
        <v>166</v>
      </c>
      <c r="B39" s="54"/>
      <c r="C39" s="78"/>
      <c r="D39" s="78">
        <v>543</v>
      </c>
      <c r="E39" s="15" t="s">
        <v>21</v>
      </c>
      <c r="F39" s="48"/>
      <c r="G39" s="62"/>
      <c r="H39" s="23">
        <v>0</v>
      </c>
    </row>
    <row r="40" spans="1:8" s="29" customFormat="1" ht="10.5" customHeight="1" x14ac:dyDescent="0.2">
      <c r="A40" s="21" t="s">
        <v>167</v>
      </c>
      <c r="B40" s="54"/>
      <c r="C40" s="78"/>
      <c r="D40" s="78">
        <v>544</v>
      </c>
      <c r="E40" s="15" t="s">
        <v>23</v>
      </c>
      <c r="F40" s="48"/>
      <c r="G40" s="62"/>
      <c r="H40" s="23">
        <v>0</v>
      </c>
    </row>
    <row r="41" spans="1:8" ht="10.5" customHeight="1" x14ac:dyDescent="0.2">
      <c r="A41" s="21" t="s">
        <v>168</v>
      </c>
      <c r="B41" s="54"/>
      <c r="C41" s="78"/>
      <c r="D41" s="78">
        <v>547</v>
      </c>
      <c r="E41" s="15" t="s">
        <v>22</v>
      </c>
      <c r="F41" s="62"/>
      <c r="G41" s="62"/>
      <c r="H41" s="23">
        <v>0</v>
      </c>
    </row>
    <row r="42" spans="1:8" s="29" customFormat="1" ht="10.5" customHeight="1" x14ac:dyDescent="0.2">
      <c r="A42" s="21" t="s">
        <v>169</v>
      </c>
      <c r="B42" s="54"/>
      <c r="C42" s="112"/>
      <c r="D42" s="83">
        <v>548</v>
      </c>
      <c r="E42" s="100" t="s">
        <v>77</v>
      </c>
      <c r="F42" s="62">
        <v>92252</v>
      </c>
      <c r="G42" s="62"/>
      <c r="H42" s="23">
        <v>0</v>
      </c>
    </row>
    <row r="43" spans="1:8" s="29" customFormat="1" ht="10.5" customHeight="1" x14ac:dyDescent="0.2">
      <c r="A43" s="21" t="s">
        <v>170</v>
      </c>
      <c r="B43" s="54"/>
      <c r="C43" s="83"/>
      <c r="D43" s="83">
        <v>549</v>
      </c>
      <c r="E43" s="100" t="s">
        <v>219</v>
      </c>
      <c r="F43" s="62"/>
      <c r="G43" s="62">
        <v>117479</v>
      </c>
      <c r="H43" s="23">
        <v>50000</v>
      </c>
    </row>
    <row r="44" spans="1:8" ht="10.5" customHeight="1" x14ac:dyDescent="0.2">
      <c r="A44" s="21" t="s">
        <v>171</v>
      </c>
      <c r="B44" s="84">
        <v>55</v>
      </c>
      <c r="C44" s="80" t="s">
        <v>100</v>
      </c>
      <c r="D44" s="80"/>
      <c r="E44" s="80"/>
      <c r="F44" s="60">
        <f>SUM(F45:F52)</f>
        <v>386566</v>
      </c>
      <c r="G44" s="60">
        <f>SUM(G45:G52)</f>
        <v>3084506</v>
      </c>
      <c r="H44" s="28">
        <f>SUM(H45:H52)</f>
        <v>735000</v>
      </c>
    </row>
    <row r="45" spans="1:8" ht="10.5" customHeight="1" x14ac:dyDescent="0.2">
      <c r="A45" s="21" t="s">
        <v>172</v>
      </c>
      <c r="B45" s="200"/>
      <c r="C45" s="78"/>
      <c r="D45" s="78">
        <v>551</v>
      </c>
      <c r="E45" s="15" t="s">
        <v>89</v>
      </c>
      <c r="F45" s="62">
        <v>176730</v>
      </c>
      <c r="G45" s="62">
        <v>228200</v>
      </c>
      <c r="H45" s="23">
        <v>285000</v>
      </c>
    </row>
    <row r="46" spans="1:8" ht="10.5" customHeight="1" x14ac:dyDescent="0.2">
      <c r="A46" s="21" t="s">
        <v>173</v>
      </c>
      <c r="B46" s="54"/>
      <c r="C46" s="78"/>
      <c r="D46" s="78">
        <v>552</v>
      </c>
      <c r="E46" s="15" t="s">
        <v>221</v>
      </c>
      <c r="F46" s="62"/>
      <c r="G46" s="62"/>
      <c r="H46" s="23">
        <v>0</v>
      </c>
    </row>
    <row r="47" spans="1:8" ht="10.5" customHeight="1" x14ac:dyDescent="0.2">
      <c r="A47" s="21" t="s">
        <v>174</v>
      </c>
      <c r="B47" s="39"/>
      <c r="C47" s="78"/>
      <c r="D47" s="78">
        <v>553</v>
      </c>
      <c r="E47" s="15" t="s">
        <v>222</v>
      </c>
      <c r="F47" s="62"/>
      <c r="G47" s="62"/>
      <c r="H47" s="23">
        <v>0</v>
      </c>
    </row>
    <row r="48" spans="1:8" s="29" customFormat="1" ht="10.5" customHeight="1" x14ac:dyDescent="0.2">
      <c r="A48" s="21" t="s">
        <v>175</v>
      </c>
      <c r="B48" s="54"/>
      <c r="C48" s="84"/>
      <c r="D48" s="78">
        <v>554</v>
      </c>
      <c r="E48" s="15" t="s">
        <v>78</v>
      </c>
      <c r="F48" s="62"/>
      <c r="G48" s="62"/>
      <c r="H48" s="23">
        <v>0</v>
      </c>
    </row>
    <row r="49" spans="1:8" ht="10.5" customHeight="1" x14ac:dyDescent="0.2">
      <c r="A49" s="21" t="s">
        <v>176</v>
      </c>
      <c r="B49" s="39"/>
      <c r="C49" s="78"/>
      <c r="D49" s="78">
        <v>555</v>
      </c>
      <c r="E49" s="15" t="s">
        <v>90</v>
      </c>
      <c r="F49" s="62"/>
      <c r="G49" s="62"/>
      <c r="H49" s="23">
        <v>0</v>
      </c>
    </row>
    <row r="50" spans="1:8" ht="10.5" customHeight="1" x14ac:dyDescent="0.2">
      <c r="A50" s="21" t="s">
        <v>177</v>
      </c>
      <c r="B50" s="39"/>
      <c r="C50" s="83"/>
      <c r="D50" s="83">
        <v>556</v>
      </c>
      <c r="E50" s="100" t="s">
        <v>91</v>
      </c>
      <c r="F50" s="62"/>
      <c r="G50" s="62"/>
      <c r="H50" s="23">
        <v>0</v>
      </c>
    </row>
    <row r="51" spans="1:8" s="29" customFormat="1" ht="10.5" customHeight="1" x14ac:dyDescent="0.2">
      <c r="A51" s="21" t="s">
        <v>178</v>
      </c>
      <c r="B51" s="54"/>
      <c r="C51" s="78"/>
      <c r="D51" s="78">
        <v>557</v>
      </c>
      <c r="E51" s="15" t="s">
        <v>223</v>
      </c>
      <c r="F51" s="62"/>
      <c r="G51" s="62"/>
      <c r="H51" s="23">
        <v>0</v>
      </c>
    </row>
    <row r="52" spans="1:8" s="29" customFormat="1" ht="10.5" customHeight="1" x14ac:dyDescent="0.2">
      <c r="A52" s="21" t="s">
        <v>179</v>
      </c>
      <c r="B52" s="54"/>
      <c r="C52" s="78"/>
      <c r="D52" s="78">
        <v>558</v>
      </c>
      <c r="E52" s="15" t="s">
        <v>224</v>
      </c>
      <c r="F52" s="62">
        <v>209836</v>
      </c>
      <c r="G52" s="62">
        <v>2856306</v>
      </c>
      <c r="H52" s="23">
        <v>450000</v>
      </c>
    </row>
    <row r="53" spans="1:8" ht="10.5" customHeight="1" x14ac:dyDescent="0.2">
      <c r="A53" s="21" t="s">
        <v>180</v>
      </c>
      <c r="B53" s="84">
        <v>56</v>
      </c>
      <c r="C53" s="80" t="s">
        <v>79</v>
      </c>
      <c r="D53" s="80"/>
      <c r="E53" s="80"/>
      <c r="F53" s="60">
        <f>SUM(F54:F57)</f>
        <v>0</v>
      </c>
      <c r="G53" s="60">
        <f>SUM(G54:G57)</f>
        <v>2886</v>
      </c>
      <c r="H53" s="28">
        <f>SUM(H54:H57)</f>
        <v>0</v>
      </c>
    </row>
    <row r="54" spans="1:8" s="29" customFormat="1" ht="10.5" customHeight="1" x14ac:dyDescent="0.2">
      <c r="A54" s="21" t="s">
        <v>181</v>
      </c>
      <c r="B54" s="54"/>
      <c r="C54" s="83"/>
      <c r="D54" s="105">
        <v>562</v>
      </c>
      <c r="E54" s="113" t="s">
        <v>20</v>
      </c>
      <c r="F54" s="62"/>
      <c r="G54" s="62"/>
      <c r="H54" s="23">
        <v>0</v>
      </c>
    </row>
    <row r="55" spans="1:8" s="29" customFormat="1" ht="10.5" customHeight="1" x14ac:dyDescent="0.2">
      <c r="A55" s="21" t="s">
        <v>182</v>
      </c>
      <c r="B55" s="54"/>
      <c r="C55" s="83"/>
      <c r="D55" s="105">
        <v>563</v>
      </c>
      <c r="E55" s="113" t="s">
        <v>76</v>
      </c>
      <c r="F55" s="62"/>
      <c r="G55" s="62">
        <v>2886</v>
      </c>
      <c r="H55" s="23">
        <v>0</v>
      </c>
    </row>
    <row r="56" spans="1:8" s="29" customFormat="1" ht="10.5" customHeight="1" x14ac:dyDescent="0.2">
      <c r="A56" s="21" t="s">
        <v>183</v>
      </c>
      <c r="B56" s="54"/>
      <c r="C56" s="112"/>
      <c r="D56" s="105">
        <v>564</v>
      </c>
      <c r="E56" s="113" t="s">
        <v>80</v>
      </c>
      <c r="F56" s="62"/>
      <c r="G56" s="62"/>
      <c r="H56" s="23">
        <v>0</v>
      </c>
    </row>
    <row r="57" spans="1:8" s="29" customFormat="1" ht="10.5" customHeight="1" x14ac:dyDescent="0.2">
      <c r="A57" s="21" t="s">
        <v>184</v>
      </c>
      <c r="B57" s="54"/>
      <c r="C57" s="112"/>
      <c r="D57" s="105">
        <v>569</v>
      </c>
      <c r="E57" s="113" t="s">
        <v>81</v>
      </c>
      <c r="F57" s="62"/>
      <c r="G57" s="62"/>
      <c r="H57" s="23">
        <v>0</v>
      </c>
    </row>
    <row r="58" spans="1:8" ht="10.5" customHeight="1" x14ac:dyDescent="0.2">
      <c r="A58" s="21" t="s">
        <v>185</v>
      </c>
      <c r="B58" s="84">
        <v>57</v>
      </c>
      <c r="C58" s="80" t="s">
        <v>225</v>
      </c>
      <c r="D58" s="80"/>
      <c r="E58" s="80"/>
      <c r="F58" s="60">
        <f>SUM(F59:F59)</f>
        <v>0</v>
      </c>
      <c r="G58" s="60">
        <f>SUM(G59:G59)</f>
        <v>0</v>
      </c>
      <c r="H58" s="28">
        <f>SUM(H59:H59)</f>
        <v>0</v>
      </c>
    </row>
    <row r="59" spans="1:8" ht="10.5" customHeight="1" x14ac:dyDescent="0.2">
      <c r="A59" s="21" t="s">
        <v>186</v>
      </c>
      <c r="B59" s="39"/>
      <c r="C59" s="112"/>
      <c r="D59" s="105">
        <v>572</v>
      </c>
      <c r="E59" s="113" t="s">
        <v>226</v>
      </c>
      <c r="F59" s="62"/>
      <c r="G59" s="62"/>
      <c r="H59" s="23">
        <v>0</v>
      </c>
    </row>
    <row r="60" spans="1:8" ht="10.5" customHeight="1" x14ac:dyDescent="0.2">
      <c r="A60" s="21" t="s">
        <v>187</v>
      </c>
      <c r="B60" s="84">
        <v>59</v>
      </c>
      <c r="C60" s="80" t="s">
        <v>24</v>
      </c>
      <c r="D60" s="81"/>
      <c r="E60" s="81"/>
      <c r="F60" s="60">
        <f>SUM(F61:F62)</f>
        <v>0</v>
      </c>
      <c r="G60" s="60">
        <f>SUM(G61:G62)</f>
        <v>0</v>
      </c>
      <c r="H60" s="28">
        <f>SUM(H61:H62)</f>
        <v>0</v>
      </c>
    </row>
    <row r="61" spans="1:8" ht="10.5" customHeight="1" x14ac:dyDescent="0.2">
      <c r="A61" s="21" t="s">
        <v>188</v>
      </c>
      <c r="B61" s="39"/>
      <c r="C61" s="78"/>
      <c r="D61" s="97">
        <v>591</v>
      </c>
      <c r="E61" s="110" t="s">
        <v>25</v>
      </c>
      <c r="F61" s="62"/>
      <c r="G61" s="62"/>
      <c r="H61" s="23">
        <v>0</v>
      </c>
    </row>
    <row r="62" spans="1:8" ht="10.5" customHeight="1" x14ac:dyDescent="0.2">
      <c r="A62" s="21" t="s">
        <v>189</v>
      </c>
      <c r="B62" s="39"/>
      <c r="C62" s="83"/>
      <c r="D62" s="105">
        <v>595</v>
      </c>
      <c r="E62" s="113" t="s">
        <v>26</v>
      </c>
      <c r="F62" s="62"/>
      <c r="G62" s="62"/>
      <c r="H62" s="23">
        <v>0</v>
      </c>
    </row>
    <row r="63" spans="1:8" ht="10.5" customHeight="1" x14ac:dyDescent="0.2">
      <c r="A63" s="21" t="s">
        <v>190</v>
      </c>
      <c r="B63" s="221" t="s">
        <v>27</v>
      </c>
      <c r="C63" s="222"/>
      <c r="D63" s="222"/>
      <c r="E63" s="223"/>
      <c r="F63" s="60">
        <f>+F64+F70+F80+F86</f>
        <v>30287438</v>
      </c>
      <c r="G63" s="60">
        <f>+G64+G70+G80+G86</f>
        <v>37178267</v>
      </c>
      <c r="H63" s="28">
        <f>+H64+H70+H80+H86</f>
        <v>35952123</v>
      </c>
    </row>
    <row r="64" spans="1:8" ht="10.5" customHeight="1" x14ac:dyDescent="0.2">
      <c r="A64" s="21" t="s">
        <v>191</v>
      </c>
      <c r="B64" s="84">
        <v>60</v>
      </c>
      <c r="C64" s="80" t="s">
        <v>102</v>
      </c>
      <c r="D64" s="80"/>
      <c r="E64" s="80"/>
      <c r="F64" s="60">
        <f>SUM(F65:F69)</f>
        <v>1200</v>
      </c>
      <c r="G64" s="60">
        <f>SUM(G65:G69)</f>
        <v>3400</v>
      </c>
      <c r="H64" s="28">
        <f>SUM(H65:H69)</f>
        <v>25000</v>
      </c>
    </row>
    <row r="65" spans="1:8" ht="10.5" customHeight="1" x14ac:dyDescent="0.2">
      <c r="A65" s="21" t="s">
        <v>192</v>
      </c>
      <c r="B65" s="39"/>
      <c r="C65" s="78"/>
      <c r="D65" s="78">
        <v>601</v>
      </c>
      <c r="E65" s="15" t="s">
        <v>92</v>
      </c>
      <c r="F65" s="62"/>
      <c r="G65" s="62"/>
      <c r="H65" s="23">
        <v>0</v>
      </c>
    </row>
    <row r="66" spans="1:8" ht="10.5" customHeight="1" x14ac:dyDescent="0.2">
      <c r="A66" s="21" t="s">
        <v>193</v>
      </c>
      <c r="B66" s="39"/>
      <c r="C66" s="78"/>
      <c r="D66" s="78">
        <v>602</v>
      </c>
      <c r="E66" s="15" t="s">
        <v>93</v>
      </c>
      <c r="F66" s="62"/>
      <c r="G66" s="62"/>
      <c r="H66" s="23">
        <v>0</v>
      </c>
    </row>
    <row r="67" spans="1:8" s="29" customFormat="1" ht="10.5" customHeight="1" x14ac:dyDescent="0.2">
      <c r="A67" s="21" t="s">
        <v>194</v>
      </c>
      <c r="B67" s="54"/>
      <c r="C67" s="112"/>
      <c r="D67" s="83">
        <v>603</v>
      </c>
      <c r="E67" s="100" t="s">
        <v>82</v>
      </c>
      <c r="F67" s="62"/>
      <c r="G67" s="62"/>
      <c r="H67" s="23">
        <v>0</v>
      </c>
    </row>
    <row r="68" spans="1:8" s="29" customFormat="1" ht="10.5" customHeight="1" x14ac:dyDescent="0.2">
      <c r="A68" s="21" t="s">
        <v>195</v>
      </c>
      <c r="B68" s="54"/>
      <c r="C68" s="112"/>
      <c r="D68" s="83">
        <v>604</v>
      </c>
      <c r="E68" s="100" t="s">
        <v>101</v>
      </c>
      <c r="F68" s="62"/>
      <c r="G68" s="62"/>
      <c r="H68" s="23">
        <v>0</v>
      </c>
    </row>
    <row r="69" spans="1:8" ht="10.5" customHeight="1" x14ac:dyDescent="0.2">
      <c r="A69" s="21" t="s">
        <v>196</v>
      </c>
      <c r="B69" s="39"/>
      <c r="C69" s="83"/>
      <c r="D69" s="83">
        <v>609</v>
      </c>
      <c r="E69" s="100" t="s">
        <v>97</v>
      </c>
      <c r="F69" s="62">
        <v>1200</v>
      </c>
      <c r="G69" s="62">
        <v>3400</v>
      </c>
      <c r="H69" s="23">
        <v>25000</v>
      </c>
    </row>
    <row r="70" spans="1:8" ht="10.5" customHeight="1" x14ac:dyDescent="0.2">
      <c r="A70" s="21" t="s">
        <v>197</v>
      </c>
      <c r="B70" s="84">
        <v>64</v>
      </c>
      <c r="C70" s="80" t="s">
        <v>123</v>
      </c>
      <c r="D70" s="80"/>
      <c r="E70" s="80"/>
      <c r="F70" s="60">
        <f>SUM(F71:F79)</f>
        <v>1055289</v>
      </c>
      <c r="G70" s="60">
        <f>SUM(G71:G79)</f>
        <v>394328</v>
      </c>
      <c r="H70" s="28">
        <f>SUM(H71:H79)</f>
        <v>250572</v>
      </c>
    </row>
    <row r="71" spans="1:8" ht="10.5" customHeight="1" x14ac:dyDescent="0.2">
      <c r="A71" s="21" t="s">
        <v>198</v>
      </c>
      <c r="B71" s="39"/>
      <c r="C71" s="78"/>
      <c r="D71" s="78">
        <v>641</v>
      </c>
      <c r="E71" s="15" t="s">
        <v>19</v>
      </c>
      <c r="F71" s="48"/>
      <c r="G71" s="62"/>
      <c r="H71" s="23">
        <v>0</v>
      </c>
    </row>
    <row r="72" spans="1:8" ht="10.5" customHeight="1" x14ac:dyDescent="0.2">
      <c r="A72" s="21" t="s">
        <v>199</v>
      </c>
      <c r="B72" s="39"/>
      <c r="C72" s="78"/>
      <c r="D72" s="78">
        <v>642</v>
      </c>
      <c r="E72" s="15" t="s">
        <v>94</v>
      </c>
      <c r="F72" s="48"/>
      <c r="G72" s="62"/>
      <c r="H72" s="23">
        <v>0</v>
      </c>
    </row>
    <row r="73" spans="1:8" ht="10.5" customHeight="1" x14ac:dyDescent="0.2">
      <c r="A73" s="21" t="s">
        <v>200</v>
      </c>
      <c r="B73" s="39"/>
      <c r="C73" s="78"/>
      <c r="D73" s="78">
        <v>643</v>
      </c>
      <c r="E73" s="15" t="s">
        <v>216</v>
      </c>
      <c r="F73" s="48"/>
      <c r="G73" s="62"/>
      <c r="H73" s="23">
        <v>0</v>
      </c>
    </row>
    <row r="74" spans="1:8" ht="10.5" customHeight="1" x14ac:dyDescent="0.2">
      <c r="A74" s="21" t="s">
        <v>201</v>
      </c>
      <c r="B74" s="39"/>
      <c r="C74" s="78"/>
      <c r="D74" s="97">
        <v>644</v>
      </c>
      <c r="E74" s="15" t="s">
        <v>98</v>
      </c>
      <c r="F74" s="48"/>
      <c r="G74" s="62"/>
      <c r="H74" s="23">
        <v>0</v>
      </c>
    </row>
    <row r="75" spans="1:8" ht="10.5" customHeight="1" x14ac:dyDescent="0.2">
      <c r="A75" s="21" t="s">
        <v>202</v>
      </c>
      <c r="B75" s="39"/>
      <c r="C75" s="78"/>
      <c r="D75" s="97">
        <v>645</v>
      </c>
      <c r="E75" s="110" t="s">
        <v>83</v>
      </c>
      <c r="F75" s="62"/>
      <c r="G75" s="62"/>
      <c r="H75" s="23">
        <v>0</v>
      </c>
    </row>
    <row r="76" spans="1:8" ht="10.5" customHeight="1" x14ac:dyDescent="0.2">
      <c r="A76" s="21" t="s">
        <v>203</v>
      </c>
      <c r="B76" s="39"/>
      <c r="C76" s="78"/>
      <c r="D76" s="97">
        <v>646</v>
      </c>
      <c r="E76" s="110" t="s">
        <v>122</v>
      </c>
      <c r="F76" s="62"/>
      <c r="G76" s="62">
        <v>15000</v>
      </c>
      <c r="H76" s="23">
        <v>0</v>
      </c>
    </row>
    <row r="77" spans="1:8" ht="10.5" customHeight="1" x14ac:dyDescent="0.2">
      <c r="A77" s="21" t="s">
        <v>204</v>
      </c>
      <c r="B77" s="39"/>
      <c r="C77" s="78"/>
      <c r="D77" s="97">
        <v>647</v>
      </c>
      <c r="E77" s="110" t="s">
        <v>84</v>
      </c>
      <c r="F77" s="62"/>
      <c r="G77" s="62"/>
      <c r="H77" s="23">
        <v>0</v>
      </c>
    </row>
    <row r="78" spans="1:8" ht="10.5" customHeight="1" x14ac:dyDescent="0.2">
      <c r="A78" s="21" t="s">
        <v>205</v>
      </c>
      <c r="B78" s="39"/>
      <c r="C78" s="78"/>
      <c r="D78" s="97">
        <v>648</v>
      </c>
      <c r="E78" s="110" t="s">
        <v>95</v>
      </c>
      <c r="F78" s="62">
        <v>383719</v>
      </c>
      <c r="G78" s="62">
        <v>25723</v>
      </c>
      <c r="H78" s="23">
        <v>180572</v>
      </c>
    </row>
    <row r="79" spans="1:8" ht="10.5" customHeight="1" x14ac:dyDescent="0.2">
      <c r="A79" s="21" t="s">
        <v>206</v>
      </c>
      <c r="B79" s="39"/>
      <c r="C79" s="83"/>
      <c r="D79" s="105">
        <v>649</v>
      </c>
      <c r="E79" s="113" t="s">
        <v>96</v>
      </c>
      <c r="F79" s="62">
        <v>671570</v>
      </c>
      <c r="G79" s="62">
        <v>353605</v>
      </c>
      <c r="H79" s="23">
        <v>70000</v>
      </c>
    </row>
    <row r="80" spans="1:8" ht="10.5" customHeight="1" x14ac:dyDescent="0.2">
      <c r="A80" s="21" t="s">
        <v>207</v>
      </c>
      <c r="B80" s="84">
        <v>66</v>
      </c>
      <c r="C80" s="80" t="s">
        <v>85</v>
      </c>
      <c r="D80" s="80"/>
      <c r="E80" s="80"/>
      <c r="F80" s="60">
        <f>SUM(F81:F85)</f>
        <v>7940</v>
      </c>
      <c r="G80" s="60">
        <f>SUM(G81:G85)</f>
        <v>1992</v>
      </c>
      <c r="H80" s="28">
        <f>SUM(H81:H85)</f>
        <v>2000</v>
      </c>
    </row>
    <row r="81" spans="1:8" ht="10.5" customHeight="1" x14ac:dyDescent="0.2">
      <c r="A81" s="21" t="s">
        <v>208</v>
      </c>
      <c r="B81" s="39"/>
      <c r="C81" s="83"/>
      <c r="D81" s="105">
        <v>662</v>
      </c>
      <c r="E81" s="113" t="s">
        <v>20</v>
      </c>
      <c r="F81" s="62">
        <v>1382</v>
      </c>
      <c r="G81" s="62">
        <v>1992</v>
      </c>
      <c r="H81" s="23">
        <v>2000</v>
      </c>
    </row>
    <row r="82" spans="1:8" ht="10.5" customHeight="1" x14ac:dyDescent="0.2">
      <c r="A82" s="21" t="s">
        <v>209</v>
      </c>
      <c r="B82" s="39"/>
      <c r="C82" s="83"/>
      <c r="D82" s="105">
        <v>663</v>
      </c>
      <c r="E82" s="113" t="s">
        <v>86</v>
      </c>
      <c r="F82" s="62">
        <v>6558</v>
      </c>
      <c r="G82" s="62"/>
      <c r="H82" s="23">
        <v>0</v>
      </c>
    </row>
    <row r="83" spans="1:8" ht="10.5" customHeight="1" x14ac:dyDescent="0.2">
      <c r="A83" s="21" t="s">
        <v>210</v>
      </c>
      <c r="B83" s="39"/>
      <c r="C83" s="83"/>
      <c r="D83" s="105">
        <v>664</v>
      </c>
      <c r="E83" s="113" t="s">
        <v>87</v>
      </c>
      <c r="F83" s="62"/>
      <c r="G83" s="62"/>
      <c r="H83" s="23">
        <v>0</v>
      </c>
    </row>
    <row r="84" spans="1:8" ht="10.5" customHeight="1" x14ac:dyDescent="0.2">
      <c r="A84" s="21" t="s">
        <v>211</v>
      </c>
      <c r="B84" s="39"/>
      <c r="C84" s="83"/>
      <c r="D84" s="105">
        <v>665</v>
      </c>
      <c r="E84" s="113" t="s">
        <v>217</v>
      </c>
      <c r="F84" s="62"/>
      <c r="G84" s="62"/>
      <c r="H84" s="23">
        <v>0</v>
      </c>
    </row>
    <row r="85" spans="1:8" ht="10.5" customHeight="1" x14ac:dyDescent="0.2">
      <c r="A85" s="21" t="s">
        <v>212</v>
      </c>
      <c r="B85" s="39"/>
      <c r="C85" s="83"/>
      <c r="D85" s="105">
        <v>669</v>
      </c>
      <c r="E85" s="113" t="s">
        <v>88</v>
      </c>
      <c r="F85" s="62"/>
      <c r="G85" s="62"/>
      <c r="H85" s="23">
        <v>0</v>
      </c>
    </row>
    <row r="86" spans="1:8" ht="10.5" customHeight="1" x14ac:dyDescent="0.2">
      <c r="A86" s="21" t="s">
        <v>213</v>
      </c>
      <c r="B86" s="84">
        <v>67</v>
      </c>
      <c r="C86" s="224" t="s">
        <v>218</v>
      </c>
      <c r="D86" s="225"/>
      <c r="E86" s="226"/>
      <c r="F86" s="60">
        <f>SUM(F87:F87)</f>
        <v>29223009</v>
      </c>
      <c r="G86" s="60">
        <f>SUM(G87:G87)</f>
        <v>36778547</v>
      </c>
      <c r="H86" s="28">
        <f>SUM(H87:H87)</f>
        <v>35674551</v>
      </c>
    </row>
    <row r="87" spans="1:8" ht="10.5" customHeight="1" x14ac:dyDescent="0.2">
      <c r="A87" s="21" t="s">
        <v>214</v>
      </c>
      <c r="B87" s="39"/>
      <c r="C87" s="83"/>
      <c r="D87" s="105">
        <v>672</v>
      </c>
      <c r="E87" s="113" t="s">
        <v>227</v>
      </c>
      <c r="F87" s="62">
        <v>29223009</v>
      </c>
      <c r="G87" s="62">
        <v>36778547</v>
      </c>
      <c r="H87" s="23">
        <v>35674551</v>
      </c>
    </row>
    <row r="88" spans="1:8" ht="10.5" customHeight="1" thickBot="1" x14ac:dyDescent="0.25">
      <c r="A88" s="202" t="s">
        <v>215</v>
      </c>
      <c r="B88" s="203" t="s">
        <v>232</v>
      </c>
      <c r="C88" s="119"/>
      <c r="D88" s="119"/>
      <c r="E88" s="120"/>
      <c r="F88" s="121">
        <f>+F63-F10</f>
        <v>0</v>
      </c>
      <c r="G88" s="121">
        <f>+G63-G10</f>
        <v>0</v>
      </c>
      <c r="H88" s="68">
        <f>+H63-H10</f>
        <v>0</v>
      </c>
    </row>
    <row r="89" spans="1:8" ht="9.75" customHeight="1" x14ac:dyDescent="0.2">
      <c r="A89" s="53"/>
      <c r="B89" s="122"/>
      <c r="C89" s="122"/>
      <c r="D89" s="122"/>
      <c r="E89" s="39"/>
      <c r="F89" s="40"/>
      <c r="G89" s="40"/>
      <c r="H89" s="40"/>
    </row>
    <row r="90" spans="1:8" ht="14.25" customHeight="1" x14ac:dyDescent="0.2"/>
    <row r="91" spans="1:8" s="77" customFormat="1" ht="15" customHeight="1" x14ac:dyDescent="0.2">
      <c r="A91" s="215" t="s">
        <v>321</v>
      </c>
      <c r="B91" s="215"/>
      <c r="C91" s="215"/>
      <c r="D91" s="215"/>
      <c r="E91" s="204" t="s">
        <v>312</v>
      </c>
      <c r="F91" s="205" t="s">
        <v>328</v>
      </c>
      <c r="G91" s="206"/>
      <c r="H91" s="207" t="s">
        <v>45</v>
      </c>
    </row>
    <row r="92" spans="1:8" s="77" customFormat="1" ht="15" customHeight="1" x14ac:dyDescent="0.2">
      <c r="F92" s="214"/>
    </row>
    <row r="93" spans="1:8" s="77" customFormat="1" ht="15" customHeight="1" x14ac:dyDescent="0.2">
      <c r="A93" s="215" t="s">
        <v>322</v>
      </c>
      <c r="B93" s="215"/>
      <c r="C93" s="215"/>
      <c r="D93" s="215"/>
      <c r="E93" s="77" t="s">
        <v>313</v>
      </c>
      <c r="F93" s="205" t="s">
        <v>328</v>
      </c>
      <c r="H93" s="207" t="s">
        <v>45</v>
      </c>
    </row>
    <row r="94" spans="1:8" s="77" customFormat="1" ht="15" customHeight="1" x14ac:dyDescent="0.2">
      <c r="F94" s="208"/>
      <c r="H94" s="207"/>
    </row>
    <row r="95" spans="1:8" s="77" customFormat="1" ht="15" customHeight="1" x14ac:dyDescent="0.2">
      <c r="A95" s="215" t="s">
        <v>323</v>
      </c>
      <c r="B95" s="215"/>
      <c r="C95" s="215"/>
      <c r="D95" s="215"/>
      <c r="E95" s="77" t="s">
        <v>265</v>
      </c>
      <c r="F95" s="205" t="s">
        <v>329</v>
      </c>
      <c r="G95" s="209"/>
      <c r="H95" s="207" t="s">
        <v>45</v>
      </c>
    </row>
    <row r="96" spans="1:8" x14ac:dyDescent="0.2">
      <c r="G96" s="137"/>
    </row>
  </sheetData>
  <mergeCells count="12">
    <mergeCell ref="B1:E1"/>
    <mergeCell ref="B2:E2"/>
    <mergeCell ref="A4:H4"/>
    <mergeCell ref="A6:H6"/>
    <mergeCell ref="A7:H7"/>
    <mergeCell ref="A91:D91"/>
    <mergeCell ref="A93:D93"/>
    <mergeCell ref="A95:D95"/>
    <mergeCell ref="C8:D8"/>
    <mergeCell ref="B10:E10"/>
    <mergeCell ref="B63:E63"/>
    <mergeCell ref="C86:E86"/>
  </mergeCells>
  <phoneticPr fontId="2" type="noConversion"/>
  <printOptions horizontalCentered="1"/>
  <pageMargins left="0.39370078740157483" right="0.31496062992125984" top="0.39370078740157483" bottom="0.39370078740157483" header="0.31496062992125984" footer="0.31496062992125984"/>
  <pageSetup paperSize="9" scale="76" orientation="portrait" r:id="rId1"/>
  <headerFooter alignWithMargins="0"/>
  <rowBreaks count="1" manualBreakCount="1">
    <brk id="8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74"/>
  <sheetViews>
    <sheetView zoomScaleNormal="100" workbookViewId="0">
      <selection activeCell="K15" sqref="K15"/>
    </sheetView>
  </sheetViews>
  <sheetFormatPr defaultColWidth="9.33203125" defaultRowHeight="10.199999999999999" x14ac:dyDescent="0.2"/>
  <cols>
    <col min="1" max="1" width="3.33203125" style="1" customWidth="1"/>
    <col min="2" max="2" width="38.44140625" style="1" customWidth="1"/>
    <col min="3" max="3" width="12.5546875" style="1" customWidth="1"/>
    <col min="4" max="4" width="2.5546875" style="1" customWidth="1"/>
    <col min="5" max="5" width="4" style="1" hidden="1" customWidth="1"/>
    <col min="6" max="6" width="3.33203125" style="1" customWidth="1"/>
    <col min="7" max="7" width="38.44140625" style="1" customWidth="1"/>
    <col min="8" max="8" width="12.5546875" style="1" customWidth="1"/>
    <col min="9" max="9" width="0" style="1" hidden="1" customWidth="1"/>
    <col min="10" max="10" width="9.44140625" style="1" customWidth="1"/>
    <col min="11" max="16384" width="9.33203125" style="1"/>
  </cols>
  <sheetData>
    <row r="1" spans="1:8" x14ac:dyDescent="0.2">
      <c r="A1" s="231" t="s">
        <v>0</v>
      </c>
      <c r="B1" s="231"/>
      <c r="G1" s="2" t="s">
        <v>29</v>
      </c>
    </row>
    <row r="2" spans="1:8" x14ac:dyDescent="0.2">
      <c r="A2" s="231" t="s">
        <v>125</v>
      </c>
      <c r="B2" s="231"/>
      <c r="G2" s="2" t="s">
        <v>131</v>
      </c>
      <c r="H2" s="3">
        <f>'P1 - Přehled'!H2</f>
        <v>1420</v>
      </c>
    </row>
    <row r="3" spans="1:8" x14ac:dyDescent="0.2">
      <c r="H3" s="2"/>
    </row>
    <row r="4" spans="1:8" ht="13.8" x14ac:dyDescent="0.25">
      <c r="B4" s="228" t="s">
        <v>334</v>
      </c>
      <c r="C4" s="228"/>
      <c r="D4" s="228"/>
      <c r="E4" s="228"/>
      <c r="F4" s="228"/>
      <c r="G4" s="228"/>
      <c r="H4" s="228"/>
    </row>
    <row r="5" spans="1:8" x14ac:dyDescent="0.2">
      <c r="B5" s="4"/>
      <c r="C5" s="5"/>
      <c r="D5" s="5"/>
      <c r="E5" s="5"/>
      <c r="F5" s="5"/>
      <c r="G5" s="5"/>
      <c r="H5" s="5"/>
    </row>
    <row r="6" spans="1:8" x14ac:dyDescent="0.2">
      <c r="A6" s="227"/>
      <c r="B6" s="231"/>
      <c r="C6" s="231"/>
      <c r="D6" s="231"/>
      <c r="E6" s="231"/>
      <c r="F6" s="231"/>
      <c r="G6" s="231"/>
      <c r="H6" s="231"/>
    </row>
    <row r="7" spans="1:8" ht="41.25" customHeight="1" x14ac:dyDescent="0.2">
      <c r="A7" s="229" t="str">
        <f>'P1 - Přehled'!A6:H6</f>
        <v>Střední průmyslová škola stavební Liberec 1, Sokolovské náměstí 14, příspěvková organizace</v>
      </c>
      <c r="B7" s="229"/>
      <c r="C7" s="229"/>
      <c r="D7" s="229"/>
      <c r="E7" s="229"/>
      <c r="F7" s="229"/>
      <c r="G7" s="229"/>
      <c r="H7" s="229"/>
    </row>
    <row r="9" spans="1:8" ht="10.8" thickBot="1" x14ac:dyDescent="0.25">
      <c r="B9" s="4" t="s">
        <v>30</v>
      </c>
      <c r="C9" s="2" t="s">
        <v>124</v>
      </c>
      <c r="G9" s="4" t="s">
        <v>41</v>
      </c>
      <c r="H9" s="6" t="s">
        <v>124</v>
      </c>
    </row>
    <row r="10" spans="1:8" x14ac:dyDescent="0.2">
      <c r="A10" s="7">
        <v>1</v>
      </c>
      <c r="B10" s="8" t="s">
        <v>31</v>
      </c>
      <c r="C10" s="9">
        <v>25000</v>
      </c>
      <c r="D10" s="10"/>
      <c r="E10" s="10"/>
      <c r="F10" s="11">
        <v>37</v>
      </c>
      <c r="G10" s="12" t="s">
        <v>109</v>
      </c>
      <c r="H10" s="13">
        <v>1283908</v>
      </c>
    </row>
    <row r="11" spans="1:8" x14ac:dyDescent="0.2">
      <c r="A11" s="14">
        <v>2</v>
      </c>
      <c r="B11" s="15" t="s">
        <v>32</v>
      </c>
      <c r="C11" s="16">
        <v>3330160</v>
      </c>
      <c r="D11" s="10"/>
      <c r="E11" s="10"/>
      <c r="F11" s="17"/>
      <c r="G11" s="18" t="s">
        <v>279</v>
      </c>
      <c r="H11" s="19"/>
    </row>
    <row r="12" spans="1:8" x14ac:dyDescent="0.2">
      <c r="A12" s="14">
        <v>3</v>
      </c>
      <c r="B12" s="15" t="s">
        <v>286</v>
      </c>
      <c r="C12" s="16">
        <v>32416391</v>
      </c>
      <c r="D12" s="10"/>
      <c r="E12" s="10"/>
      <c r="F12" s="17">
        <v>38</v>
      </c>
      <c r="G12" s="20" t="s">
        <v>266</v>
      </c>
      <c r="H12" s="19">
        <v>22882</v>
      </c>
    </row>
    <row r="13" spans="1:8" ht="15" customHeight="1" x14ac:dyDescent="0.2">
      <c r="A13" s="14">
        <v>4</v>
      </c>
      <c r="B13" s="15" t="s">
        <v>33</v>
      </c>
      <c r="C13" s="16">
        <v>180572</v>
      </c>
      <c r="D13" s="10"/>
      <c r="E13" s="10"/>
      <c r="F13" s="21">
        <v>39</v>
      </c>
      <c r="G13" s="22" t="s">
        <v>248</v>
      </c>
      <c r="H13" s="23">
        <v>722647</v>
      </c>
    </row>
    <row r="14" spans="1:8" x14ac:dyDescent="0.2">
      <c r="A14" s="14">
        <v>5</v>
      </c>
      <c r="B14" s="15" t="s">
        <v>34</v>
      </c>
      <c r="C14" s="16">
        <v>0</v>
      </c>
      <c r="D14" s="10"/>
      <c r="E14" s="10"/>
      <c r="F14" s="21">
        <v>40</v>
      </c>
      <c r="G14" s="15" t="s">
        <v>229</v>
      </c>
      <c r="H14" s="23">
        <v>0</v>
      </c>
    </row>
    <row r="15" spans="1:8" ht="20.399999999999999" x14ac:dyDescent="0.2">
      <c r="A15" s="14">
        <v>6</v>
      </c>
      <c r="B15" s="15" t="s">
        <v>237</v>
      </c>
      <c r="C15" s="16">
        <v>0</v>
      </c>
      <c r="D15" s="10"/>
      <c r="E15" s="10"/>
      <c r="F15" s="21">
        <v>41</v>
      </c>
      <c r="G15" s="22" t="s">
        <v>253</v>
      </c>
      <c r="H15" s="23">
        <v>0</v>
      </c>
    </row>
    <row r="16" spans="1:8" x14ac:dyDescent="0.2">
      <c r="A16" s="14">
        <v>7</v>
      </c>
      <c r="B16" s="15" t="s">
        <v>35</v>
      </c>
      <c r="C16" s="16">
        <v>0</v>
      </c>
      <c r="D16" s="10"/>
      <c r="E16" s="10"/>
      <c r="F16" s="24"/>
      <c r="G16" s="15"/>
      <c r="H16" s="23"/>
    </row>
    <row r="17" spans="1:14" x14ac:dyDescent="0.2">
      <c r="A17" s="14">
        <v>8</v>
      </c>
      <c r="B17" s="25" t="s">
        <v>317</v>
      </c>
      <c r="C17" s="26">
        <f>SUM(C10:C16)</f>
        <v>35952123</v>
      </c>
      <c r="D17" s="10"/>
      <c r="E17" s="10"/>
      <c r="F17" s="21">
        <v>42</v>
      </c>
      <c r="G17" s="22" t="s">
        <v>229</v>
      </c>
      <c r="H17" s="23">
        <v>0</v>
      </c>
    </row>
    <row r="18" spans="1:14" x14ac:dyDescent="0.2">
      <c r="A18" s="14"/>
      <c r="B18" s="25"/>
      <c r="C18" s="16"/>
      <c r="D18" s="10"/>
      <c r="E18" s="10"/>
      <c r="F18" s="21">
        <v>43</v>
      </c>
      <c r="G18" s="22" t="s">
        <v>249</v>
      </c>
      <c r="H18" s="23">
        <v>0</v>
      </c>
    </row>
    <row r="19" spans="1:14" x14ac:dyDescent="0.2">
      <c r="A19" s="14">
        <v>9</v>
      </c>
      <c r="B19" s="15" t="s">
        <v>275</v>
      </c>
      <c r="C19" s="16">
        <v>3330160</v>
      </c>
      <c r="D19" s="10"/>
      <c r="E19" s="10"/>
      <c r="F19" s="21">
        <v>44</v>
      </c>
      <c r="G19" s="15" t="s">
        <v>234</v>
      </c>
      <c r="H19" s="23">
        <v>96344</v>
      </c>
    </row>
    <row r="20" spans="1:14" x14ac:dyDescent="0.2">
      <c r="A20" s="14">
        <v>10</v>
      </c>
      <c r="B20" s="15" t="s">
        <v>13</v>
      </c>
      <c r="C20" s="27">
        <v>31712123</v>
      </c>
      <c r="D20" s="10"/>
      <c r="E20" s="10"/>
      <c r="F20" s="21">
        <v>45</v>
      </c>
      <c r="G20" s="22" t="s">
        <v>267</v>
      </c>
      <c r="H20" s="23">
        <v>0</v>
      </c>
    </row>
    <row r="21" spans="1:14" x14ac:dyDescent="0.2">
      <c r="A21" s="14">
        <v>11</v>
      </c>
      <c r="B21" s="15" t="s">
        <v>274</v>
      </c>
      <c r="C21" s="27">
        <v>624840</v>
      </c>
      <c r="D21" s="10"/>
      <c r="E21" s="10"/>
      <c r="F21" s="21">
        <v>46</v>
      </c>
      <c r="G21" s="25" t="s">
        <v>107</v>
      </c>
      <c r="H21" s="28">
        <f>+H10+H19</f>
        <v>1380252</v>
      </c>
    </row>
    <row r="22" spans="1:14" x14ac:dyDescent="0.2">
      <c r="A22" s="14">
        <v>12</v>
      </c>
      <c r="B22" s="15" t="s">
        <v>276</v>
      </c>
      <c r="C22" s="27">
        <v>0</v>
      </c>
      <c r="D22" s="10"/>
      <c r="E22" s="10"/>
      <c r="F22" s="24"/>
      <c r="G22" s="15"/>
      <c r="H22" s="23"/>
    </row>
    <row r="23" spans="1:14" x14ac:dyDescent="0.2">
      <c r="A23" s="14">
        <v>13</v>
      </c>
      <c r="B23" s="15" t="s">
        <v>40</v>
      </c>
      <c r="C23" s="16">
        <v>285000</v>
      </c>
      <c r="D23" s="10"/>
      <c r="E23" s="10"/>
      <c r="F23" s="21">
        <v>47</v>
      </c>
      <c r="G23" s="15" t="s">
        <v>104</v>
      </c>
      <c r="H23" s="23">
        <v>0</v>
      </c>
      <c r="N23" s="29"/>
    </row>
    <row r="24" spans="1:14" x14ac:dyDescent="0.2">
      <c r="A24" s="14">
        <v>14</v>
      </c>
      <c r="B24" s="22" t="s">
        <v>262</v>
      </c>
      <c r="C24" s="16">
        <v>0</v>
      </c>
      <c r="D24" s="10"/>
      <c r="E24" s="10"/>
      <c r="F24" s="21">
        <v>48</v>
      </c>
      <c r="G24" s="15" t="s">
        <v>105</v>
      </c>
      <c r="H24" s="23">
        <f>'P4 - Investice'!E51</f>
        <v>0</v>
      </c>
    </row>
    <row r="25" spans="1:14" x14ac:dyDescent="0.2">
      <c r="A25" s="14"/>
      <c r="B25" s="15"/>
      <c r="C25" s="16"/>
      <c r="D25" s="10"/>
      <c r="E25" s="10"/>
      <c r="F25" s="21">
        <v>49</v>
      </c>
      <c r="G25" s="15" t="s">
        <v>281</v>
      </c>
      <c r="H25" s="23">
        <v>0</v>
      </c>
    </row>
    <row r="26" spans="1:14" x14ac:dyDescent="0.2">
      <c r="A26" s="14">
        <v>15</v>
      </c>
      <c r="B26" s="25" t="s">
        <v>119</v>
      </c>
      <c r="C26" s="26">
        <f>SUM(C19:C24)</f>
        <v>35952123</v>
      </c>
      <c r="D26" s="10"/>
      <c r="E26" s="10"/>
      <c r="F26" s="21">
        <v>50</v>
      </c>
      <c r="G26" s="22" t="s">
        <v>250</v>
      </c>
      <c r="H26" s="23">
        <f>'P4 - Investice'!C51</f>
        <v>157690</v>
      </c>
    </row>
    <row r="27" spans="1:14" x14ac:dyDescent="0.2">
      <c r="A27" s="30"/>
      <c r="B27" s="31"/>
      <c r="C27" s="16"/>
      <c r="D27" s="10"/>
      <c r="E27" s="10"/>
      <c r="F27" s="21">
        <v>51</v>
      </c>
      <c r="G27" s="22" t="s">
        <v>263</v>
      </c>
      <c r="H27" s="23">
        <f>'P4 - Investice'!E44</f>
        <v>0</v>
      </c>
    </row>
    <row r="28" spans="1:14" ht="25.5" customHeight="1" x14ac:dyDescent="0.2">
      <c r="A28" s="32">
        <v>16</v>
      </c>
      <c r="B28" s="25" t="s">
        <v>233</v>
      </c>
      <c r="C28" s="26">
        <f>+C17-C26</f>
        <v>0</v>
      </c>
      <c r="D28" s="10"/>
      <c r="E28" s="10"/>
      <c r="F28" s="21">
        <v>52</v>
      </c>
      <c r="G28" s="33" t="s">
        <v>270</v>
      </c>
      <c r="H28" s="34">
        <v>0</v>
      </c>
    </row>
    <row r="29" spans="1:14" ht="10.8" thickBot="1" x14ac:dyDescent="0.25">
      <c r="A29" s="35"/>
      <c r="B29" s="36"/>
      <c r="C29" s="37"/>
      <c r="D29" s="10"/>
      <c r="E29" s="10"/>
      <c r="F29" s="38">
        <v>53</v>
      </c>
      <c r="G29" s="22" t="s">
        <v>228</v>
      </c>
      <c r="H29" s="23">
        <f>H12</f>
        <v>22882</v>
      </c>
    </row>
    <row r="30" spans="1:14" ht="20.399999999999999" x14ac:dyDescent="0.2">
      <c r="A30" s="39"/>
      <c r="B30" s="39"/>
      <c r="C30" s="40"/>
      <c r="D30" s="10"/>
      <c r="E30" s="10"/>
      <c r="F30" s="21">
        <v>54</v>
      </c>
      <c r="G30" s="41" t="s">
        <v>268</v>
      </c>
      <c r="H30" s="34">
        <v>0</v>
      </c>
    </row>
    <row r="31" spans="1:14" ht="21" thickBot="1" x14ac:dyDescent="0.25">
      <c r="B31" s="4" t="s">
        <v>257</v>
      </c>
      <c r="C31" s="2" t="s">
        <v>124</v>
      </c>
      <c r="D31" s="10"/>
      <c r="E31" s="10"/>
      <c r="F31" s="21">
        <v>55</v>
      </c>
      <c r="G31" s="22" t="s">
        <v>252</v>
      </c>
      <c r="H31" s="23">
        <v>722647</v>
      </c>
    </row>
    <row r="32" spans="1:14" x14ac:dyDescent="0.2">
      <c r="A32" s="42">
        <v>17</v>
      </c>
      <c r="B32" s="43" t="s">
        <v>109</v>
      </c>
      <c r="C32" s="44">
        <v>590472</v>
      </c>
      <c r="D32" s="10"/>
      <c r="E32" s="10"/>
      <c r="F32" s="21">
        <v>56</v>
      </c>
      <c r="G32" s="25" t="s">
        <v>106</v>
      </c>
      <c r="H32" s="28">
        <f>SUM(H23:H31)</f>
        <v>903219</v>
      </c>
    </row>
    <row r="33" spans="1:8" ht="13.5" customHeight="1" x14ac:dyDescent="0.2">
      <c r="A33" s="45">
        <v>18</v>
      </c>
      <c r="B33" s="46" t="s">
        <v>231</v>
      </c>
      <c r="C33" s="19">
        <v>0</v>
      </c>
      <c r="D33" s="10"/>
      <c r="E33" s="10"/>
      <c r="F33" s="21"/>
      <c r="G33" s="25"/>
      <c r="H33" s="28"/>
    </row>
    <row r="34" spans="1:8" x14ac:dyDescent="0.2">
      <c r="A34" s="45">
        <v>19</v>
      </c>
      <c r="B34" s="46" t="s">
        <v>287</v>
      </c>
      <c r="C34" s="19">
        <v>0</v>
      </c>
      <c r="D34" s="10"/>
      <c r="E34" s="10"/>
      <c r="F34" s="21">
        <v>57</v>
      </c>
      <c r="G34" s="25" t="s">
        <v>108</v>
      </c>
      <c r="H34" s="28">
        <f>H21-H32</f>
        <v>477033</v>
      </c>
    </row>
    <row r="35" spans="1:8" x14ac:dyDescent="0.2">
      <c r="A35" s="45"/>
      <c r="B35" s="46"/>
      <c r="C35" s="19"/>
      <c r="D35" s="10"/>
      <c r="E35" s="10"/>
      <c r="F35" s="24"/>
      <c r="G35" s="15"/>
      <c r="H35" s="23"/>
    </row>
    <row r="36" spans="1:8" ht="20.399999999999999" x14ac:dyDescent="0.2">
      <c r="A36" s="47">
        <v>20</v>
      </c>
      <c r="B36" s="48" t="s">
        <v>110</v>
      </c>
      <c r="C36" s="23">
        <v>110000</v>
      </c>
      <c r="D36" s="10"/>
      <c r="E36" s="10"/>
      <c r="F36" s="21">
        <v>58</v>
      </c>
      <c r="G36" s="22" t="s">
        <v>251</v>
      </c>
      <c r="H36" s="23">
        <v>0</v>
      </c>
    </row>
    <row r="37" spans="1:8" x14ac:dyDescent="0.2">
      <c r="A37" s="47">
        <v>21</v>
      </c>
      <c r="B37" s="48" t="s">
        <v>111</v>
      </c>
      <c r="C37" s="23">
        <v>0</v>
      </c>
      <c r="D37" s="10"/>
      <c r="E37" s="10"/>
      <c r="F37" s="21"/>
      <c r="G37" s="15"/>
      <c r="H37" s="23"/>
    </row>
    <row r="38" spans="1:8" x14ac:dyDescent="0.2">
      <c r="A38" s="47">
        <v>22</v>
      </c>
      <c r="B38" s="48" t="s">
        <v>230</v>
      </c>
      <c r="C38" s="23">
        <v>0</v>
      </c>
      <c r="D38" s="10"/>
      <c r="E38" s="10"/>
      <c r="F38" s="21">
        <v>59</v>
      </c>
      <c r="G38" s="25" t="s">
        <v>280</v>
      </c>
      <c r="H38" s="28">
        <f>+H34-H15-H36</f>
        <v>477033</v>
      </c>
    </row>
    <row r="39" spans="1:8" ht="21" thickBot="1" x14ac:dyDescent="0.25">
      <c r="A39" s="47">
        <v>23</v>
      </c>
      <c r="B39" s="33" t="s">
        <v>261</v>
      </c>
      <c r="C39" s="23">
        <v>0</v>
      </c>
      <c r="D39" s="49"/>
      <c r="E39" s="49"/>
      <c r="F39" s="50"/>
      <c r="G39" s="51"/>
      <c r="H39" s="52"/>
    </row>
    <row r="40" spans="1:8" x14ac:dyDescent="0.2">
      <c r="A40" s="47">
        <v>24</v>
      </c>
      <c r="B40" s="33" t="s">
        <v>273</v>
      </c>
      <c r="C40" s="23">
        <v>0</v>
      </c>
      <c r="D40" s="49"/>
      <c r="E40" s="49"/>
      <c r="F40" s="53"/>
      <c r="G40" s="54"/>
      <c r="H40" s="40"/>
    </row>
    <row r="41" spans="1:8" ht="20.399999999999999" x14ac:dyDescent="0.2">
      <c r="A41" s="47">
        <v>25</v>
      </c>
      <c r="B41" s="33" t="s">
        <v>112</v>
      </c>
      <c r="C41" s="23">
        <v>0</v>
      </c>
      <c r="D41" s="49"/>
      <c r="E41" s="49"/>
    </row>
    <row r="42" spans="1:8" x14ac:dyDescent="0.2">
      <c r="A42" s="47">
        <v>26</v>
      </c>
      <c r="B42" s="48" t="s">
        <v>113</v>
      </c>
      <c r="C42" s="23">
        <v>0</v>
      </c>
      <c r="D42" s="49"/>
      <c r="E42" s="49"/>
    </row>
    <row r="43" spans="1:8" ht="10.8" thickBot="1" x14ac:dyDescent="0.25">
      <c r="A43" s="47">
        <v>27</v>
      </c>
      <c r="B43" s="33" t="s">
        <v>118</v>
      </c>
      <c r="C43" s="23">
        <v>0</v>
      </c>
      <c r="D43" s="10"/>
      <c r="E43" s="10"/>
      <c r="F43" s="10"/>
      <c r="G43" s="55" t="s">
        <v>42</v>
      </c>
      <c r="H43" s="6" t="s">
        <v>124</v>
      </c>
    </row>
    <row r="44" spans="1:8" ht="14.25" customHeight="1" x14ac:dyDescent="0.2">
      <c r="A44" s="47">
        <v>28</v>
      </c>
      <c r="B44" s="56" t="s">
        <v>103</v>
      </c>
      <c r="C44" s="28">
        <f>SUM(C36:C43)</f>
        <v>110000</v>
      </c>
      <c r="D44" s="10"/>
      <c r="E44" s="10"/>
      <c r="F44" s="42">
        <v>60</v>
      </c>
      <c r="G44" s="57" t="s">
        <v>109</v>
      </c>
      <c r="H44" s="44">
        <v>228835</v>
      </c>
    </row>
    <row r="45" spans="1:8" x14ac:dyDescent="0.2">
      <c r="A45" s="47"/>
      <c r="B45" s="39"/>
      <c r="C45" s="23"/>
      <c r="D45" s="10"/>
      <c r="E45" s="10"/>
      <c r="F45" s="24"/>
      <c r="G45" s="15"/>
      <c r="H45" s="58"/>
    </row>
    <row r="46" spans="1:8" x14ac:dyDescent="0.2">
      <c r="A46" s="47">
        <v>29</v>
      </c>
      <c r="B46" s="48" t="s">
        <v>38</v>
      </c>
      <c r="C46" s="23">
        <f>'P4 - Investice'!C21</f>
        <v>0</v>
      </c>
      <c r="D46" s="10"/>
      <c r="E46" s="10"/>
      <c r="F46" s="45">
        <v>61</v>
      </c>
      <c r="G46" s="59" t="s">
        <v>235</v>
      </c>
      <c r="H46" s="19">
        <v>24086</v>
      </c>
    </row>
    <row r="47" spans="1:8" x14ac:dyDescent="0.2">
      <c r="A47" s="47">
        <v>30</v>
      </c>
      <c r="B47" s="48" t="s">
        <v>37</v>
      </c>
      <c r="C47" s="23">
        <f>'P4 - Investice'!C16</f>
        <v>0</v>
      </c>
      <c r="D47" s="49"/>
      <c r="E47" s="49"/>
      <c r="F47" s="47">
        <v>62</v>
      </c>
      <c r="G47" s="60" t="s">
        <v>114</v>
      </c>
      <c r="H47" s="28">
        <f>SUM(H46:H46)</f>
        <v>24086</v>
      </c>
    </row>
    <row r="48" spans="1:8" x14ac:dyDescent="0.2">
      <c r="A48" s="47">
        <v>31</v>
      </c>
      <c r="B48" s="48" t="s">
        <v>246</v>
      </c>
      <c r="C48" s="23"/>
      <c r="D48" s="10"/>
      <c r="E48" s="10"/>
      <c r="F48" s="61"/>
      <c r="G48" s="62"/>
      <c r="H48" s="23"/>
    </row>
    <row r="49" spans="1:11" x14ac:dyDescent="0.2">
      <c r="A49" s="47">
        <v>32</v>
      </c>
      <c r="B49" s="48" t="s">
        <v>247</v>
      </c>
      <c r="C49" s="23">
        <v>90500</v>
      </c>
      <c r="D49" s="10"/>
      <c r="E49" s="10"/>
      <c r="F49" s="24"/>
      <c r="G49" s="15"/>
      <c r="H49" s="58"/>
      <c r="I49" s="39"/>
      <c r="J49" s="39"/>
      <c r="K49" s="39"/>
    </row>
    <row r="50" spans="1:11" x14ac:dyDescent="0.2">
      <c r="A50" s="47">
        <v>33</v>
      </c>
      <c r="B50" s="48" t="s">
        <v>36</v>
      </c>
      <c r="C50" s="23">
        <f>'P4 - Investice'!C9</f>
        <v>0</v>
      </c>
      <c r="D50" s="10"/>
      <c r="E50" s="10"/>
      <c r="F50" s="47">
        <v>63</v>
      </c>
      <c r="G50" s="62" t="s">
        <v>43</v>
      </c>
      <c r="H50" s="23">
        <v>0</v>
      </c>
      <c r="I50" s="39"/>
      <c r="J50" s="39"/>
      <c r="K50" s="39"/>
    </row>
    <row r="51" spans="1:11" x14ac:dyDescent="0.2">
      <c r="A51" s="47">
        <v>34</v>
      </c>
      <c r="B51" s="48" t="s">
        <v>39</v>
      </c>
      <c r="C51" s="23"/>
      <c r="D51" s="63"/>
      <c r="E51" s="63"/>
      <c r="F51" s="47">
        <v>64</v>
      </c>
      <c r="G51" s="62" t="s">
        <v>44</v>
      </c>
      <c r="H51" s="23">
        <v>0</v>
      </c>
      <c r="I51" s="39"/>
      <c r="J51" s="39"/>
      <c r="K51" s="39"/>
    </row>
    <row r="52" spans="1:11" x14ac:dyDescent="0.2">
      <c r="A52" s="47">
        <v>35</v>
      </c>
      <c r="B52" s="56" t="s">
        <v>117</v>
      </c>
      <c r="C52" s="28">
        <f>SUM(C46:C51)</f>
        <v>90500</v>
      </c>
      <c r="D52" s="63"/>
      <c r="E52" s="63"/>
      <c r="F52" s="47">
        <v>65</v>
      </c>
      <c r="G52" s="60" t="s">
        <v>106</v>
      </c>
      <c r="H52" s="64">
        <f>SUM(H50:H51)</f>
        <v>0</v>
      </c>
      <c r="I52" s="39"/>
      <c r="J52" s="39"/>
      <c r="K52" s="39"/>
    </row>
    <row r="53" spans="1:11" x14ac:dyDescent="0.2">
      <c r="A53" s="65"/>
      <c r="B53" s="40"/>
      <c r="C53" s="23"/>
      <c r="D53" s="63"/>
      <c r="E53" s="63"/>
      <c r="F53" s="61"/>
      <c r="G53" s="62"/>
      <c r="H53" s="23"/>
      <c r="I53" s="39"/>
      <c r="J53" s="39"/>
      <c r="K53" s="39"/>
    </row>
    <row r="54" spans="1:11" x14ac:dyDescent="0.2">
      <c r="A54" s="47">
        <v>36</v>
      </c>
      <c r="B54" s="56" t="s">
        <v>108</v>
      </c>
      <c r="C54" s="28">
        <f>+C32+C44-C52</f>
        <v>609972</v>
      </c>
      <c r="D54" s="63"/>
      <c r="E54" s="63"/>
      <c r="F54" s="47">
        <v>66</v>
      </c>
      <c r="G54" s="60" t="s">
        <v>108</v>
      </c>
      <c r="H54" s="28">
        <f>+H44+H47-H52</f>
        <v>252921</v>
      </c>
      <c r="I54" s="39"/>
      <c r="J54" s="39"/>
      <c r="K54" s="39"/>
    </row>
    <row r="55" spans="1:11" ht="10.8" thickBot="1" x14ac:dyDescent="0.25">
      <c r="A55" s="66"/>
      <c r="B55" s="67"/>
      <c r="C55" s="68"/>
      <c r="D55" s="63"/>
      <c r="E55" s="63"/>
      <c r="F55" s="69"/>
      <c r="G55" s="70"/>
      <c r="H55" s="71"/>
      <c r="I55" s="39"/>
      <c r="J55" s="39"/>
      <c r="K55" s="39"/>
    </row>
    <row r="56" spans="1:11" x14ac:dyDescent="0.2">
      <c r="D56" s="10"/>
      <c r="E56" s="10"/>
    </row>
    <row r="57" spans="1:11" x14ac:dyDescent="0.2">
      <c r="C57" s="10"/>
      <c r="D57" s="63"/>
      <c r="E57" s="63"/>
    </row>
    <row r="58" spans="1:11" s="211" customFormat="1" ht="13.2" x14ac:dyDescent="0.25">
      <c r="A58" s="232" t="s">
        <v>324</v>
      </c>
      <c r="B58" s="233"/>
      <c r="C58" s="205" t="s">
        <v>328</v>
      </c>
      <c r="D58" s="210"/>
      <c r="E58" s="210"/>
      <c r="G58" s="212" t="s">
        <v>45</v>
      </c>
    </row>
    <row r="59" spans="1:11" s="213" customFormat="1" ht="15" customHeight="1" x14ac:dyDescent="0.25">
      <c r="A59" s="211"/>
      <c r="B59" s="212"/>
      <c r="C59" s="214"/>
      <c r="D59" s="212"/>
      <c r="E59" s="212"/>
      <c r="F59" s="211"/>
      <c r="G59" s="212"/>
      <c r="H59" s="77"/>
    </row>
    <row r="60" spans="1:11" s="213" customFormat="1" ht="15" customHeight="1" x14ac:dyDescent="0.25">
      <c r="A60" s="232" t="s">
        <v>325</v>
      </c>
      <c r="B60" s="233"/>
      <c r="C60" s="205" t="s">
        <v>328</v>
      </c>
      <c r="D60" s="212"/>
      <c r="E60" s="212"/>
      <c r="F60" s="212"/>
      <c r="G60" s="212" t="s">
        <v>45</v>
      </c>
    </row>
    <row r="61" spans="1:11" s="213" customFormat="1" ht="15" customHeight="1" x14ac:dyDescent="0.25">
      <c r="A61" s="211"/>
      <c r="B61" s="212"/>
      <c r="C61" s="208"/>
      <c r="D61" s="212"/>
      <c r="E61" s="212"/>
      <c r="F61" s="212"/>
      <c r="G61" s="212"/>
    </row>
    <row r="62" spans="1:11" s="213" customFormat="1" ht="15" customHeight="1" x14ac:dyDescent="0.25">
      <c r="A62" s="232" t="s">
        <v>326</v>
      </c>
      <c r="B62" s="233"/>
      <c r="C62" s="205" t="s">
        <v>329</v>
      </c>
      <c r="D62" s="212"/>
      <c r="E62" s="212"/>
      <c r="F62" s="212"/>
      <c r="G62" s="212" t="s">
        <v>45</v>
      </c>
    </row>
    <row r="63" spans="1:11" ht="15" customHeight="1" x14ac:dyDescent="0.2">
      <c r="A63" s="73"/>
      <c r="B63" s="29"/>
      <c r="H63" s="2"/>
    </row>
    <row r="64" spans="1:11" ht="15" customHeight="1" x14ac:dyDescent="0.2">
      <c r="A64" s="73"/>
      <c r="H64" s="72"/>
    </row>
    <row r="65" spans="1:8" ht="15" customHeight="1" x14ac:dyDescent="0.2">
      <c r="A65" s="74"/>
      <c r="B65" s="75"/>
      <c r="C65" s="74"/>
      <c r="H65" s="72"/>
    </row>
    <row r="66" spans="1:8" ht="17.25" customHeight="1" x14ac:dyDescent="0.2">
      <c r="B66" s="74"/>
      <c r="C66" s="74"/>
    </row>
    <row r="67" spans="1:8" x14ac:dyDescent="0.2">
      <c r="A67" s="231"/>
      <c r="B67" s="231"/>
    </row>
    <row r="69" spans="1:8" x14ac:dyDescent="0.2">
      <c r="A69" s="231"/>
      <c r="B69" s="231"/>
      <c r="D69" s="74"/>
      <c r="E69" s="74"/>
      <c r="F69" s="74"/>
      <c r="G69" s="74"/>
    </row>
    <row r="70" spans="1:8" ht="5.25" customHeight="1" x14ac:dyDescent="0.2">
      <c r="D70" s="74"/>
      <c r="E70" s="74"/>
    </row>
    <row r="71" spans="1:8" x14ac:dyDescent="0.2">
      <c r="A71" s="231"/>
      <c r="B71" s="231"/>
    </row>
    <row r="72" spans="1:8" ht="6" customHeight="1" x14ac:dyDescent="0.2"/>
    <row r="74" spans="1:8" ht="8.25" customHeight="1" x14ac:dyDescent="0.2"/>
  </sheetData>
  <mergeCells count="11">
    <mergeCell ref="A69:B69"/>
    <mergeCell ref="A71:B71"/>
    <mergeCell ref="A7:H7"/>
    <mergeCell ref="A1:B1"/>
    <mergeCell ref="A2:B2"/>
    <mergeCell ref="B4:H4"/>
    <mergeCell ref="A6:H6"/>
    <mergeCell ref="A67:B67"/>
    <mergeCell ref="A58:B58"/>
    <mergeCell ref="A60:B60"/>
    <mergeCell ref="A62:B62"/>
  </mergeCells>
  <phoneticPr fontId="2" type="noConversion"/>
  <pageMargins left="0.78740157480314965" right="0.47244094488188981" top="0.70866141732283472" bottom="0.98425196850393704" header="0.51181102362204722" footer="0.51181102362204722"/>
  <pageSetup paperSize="9" scale="82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58"/>
  <sheetViews>
    <sheetView tabSelected="1" zoomScaleNormal="100" workbookViewId="0">
      <selection activeCell="I13" sqref="I13"/>
    </sheetView>
  </sheetViews>
  <sheetFormatPr defaultColWidth="9.33203125" defaultRowHeight="10.199999999999999" x14ac:dyDescent="0.2"/>
  <cols>
    <col min="1" max="1" width="3.44140625" style="1" customWidth="1"/>
    <col min="2" max="2" width="51.5546875" style="1" customWidth="1"/>
    <col min="3" max="3" width="4" style="1" customWidth="1"/>
    <col min="4" max="4" width="17.33203125" style="1" customWidth="1"/>
    <col min="5" max="5" width="7" style="1" customWidth="1"/>
    <col min="6" max="6" width="5.5546875" style="1" customWidth="1"/>
    <col min="7" max="7" width="0.33203125" style="1" customWidth="1"/>
    <col min="8" max="8" width="11" style="1" customWidth="1"/>
    <col min="9" max="16384" width="9.33203125" style="1"/>
  </cols>
  <sheetData>
    <row r="1" spans="1:8" x14ac:dyDescent="0.2">
      <c r="A1" s="72" t="s">
        <v>0</v>
      </c>
      <c r="B1" s="72"/>
      <c r="D1" s="2" t="s">
        <v>46</v>
      </c>
      <c r="E1" s="2"/>
    </row>
    <row r="2" spans="1:8" x14ac:dyDescent="0.2">
      <c r="A2" s="72" t="s">
        <v>125</v>
      </c>
      <c r="B2" s="72"/>
      <c r="D2" s="2" t="s">
        <v>131</v>
      </c>
      <c r="E2" s="3">
        <f>'P1 - Přehled'!H2</f>
        <v>1420</v>
      </c>
    </row>
    <row r="4" spans="1:8" ht="13.8" x14ac:dyDescent="0.25">
      <c r="A4" s="228" t="s">
        <v>335</v>
      </c>
      <c r="B4" s="228"/>
      <c r="C4" s="228"/>
      <c r="D4" s="228"/>
      <c r="E4" s="228"/>
    </row>
    <row r="5" spans="1:8" x14ac:dyDescent="0.2">
      <c r="A5" s="238" t="s">
        <v>243</v>
      </c>
      <c r="B5" s="238"/>
      <c r="C5" s="238"/>
      <c r="D5" s="238"/>
      <c r="E5" s="238"/>
    </row>
    <row r="6" spans="1:8" x14ac:dyDescent="0.2">
      <c r="A6" s="227"/>
      <c r="B6" s="231"/>
      <c r="C6" s="231"/>
      <c r="D6" s="231"/>
      <c r="E6" s="231"/>
      <c r="F6" s="231"/>
      <c r="G6" s="231"/>
      <c r="H6" s="231"/>
    </row>
    <row r="7" spans="1:8" ht="37.5" customHeight="1" x14ac:dyDescent="0.2">
      <c r="A7" s="229" t="str">
        <f>'P1 - Přehled'!A6:H6</f>
        <v>Střední průmyslová škola stavební Liberec 1, Sokolovské náměstí 14, příspěvková organizace</v>
      </c>
      <c r="B7" s="229"/>
      <c r="C7" s="229"/>
      <c r="D7" s="229"/>
      <c r="E7" s="229"/>
      <c r="F7" s="140"/>
      <c r="G7" s="140"/>
      <c r="H7" s="140"/>
    </row>
    <row r="8" spans="1:8" x14ac:dyDescent="0.2">
      <c r="A8" s="227"/>
      <c r="B8" s="231"/>
      <c r="C8" s="231"/>
      <c r="D8" s="231"/>
      <c r="E8" s="231"/>
      <c r="F8" s="231"/>
      <c r="G8" s="231"/>
      <c r="H8" s="231"/>
    </row>
    <row r="9" spans="1:8" ht="10.8" thickBot="1" x14ac:dyDescent="0.25">
      <c r="A9" s="234" t="s">
        <v>47</v>
      </c>
      <c r="B9" s="234"/>
      <c r="C9" s="234"/>
      <c r="D9" s="2" t="s">
        <v>124</v>
      </c>
    </row>
    <row r="10" spans="1:8" x14ac:dyDescent="0.2">
      <c r="A10" s="157">
        <v>1</v>
      </c>
      <c r="B10" s="158" t="s">
        <v>48</v>
      </c>
      <c r="C10" s="159"/>
      <c r="D10" s="9">
        <v>118000</v>
      </c>
    </row>
    <row r="11" spans="1:8" x14ac:dyDescent="0.2">
      <c r="A11" s="160">
        <v>2</v>
      </c>
      <c r="B11" s="161" t="s">
        <v>49</v>
      </c>
      <c r="C11" s="162"/>
      <c r="D11" s="23">
        <v>3224460</v>
      </c>
    </row>
    <row r="12" spans="1:8" x14ac:dyDescent="0.2">
      <c r="A12" s="160"/>
      <c r="B12" s="161" t="s">
        <v>277</v>
      </c>
      <c r="C12" s="162"/>
      <c r="D12" s="23"/>
    </row>
    <row r="13" spans="1:8" x14ac:dyDescent="0.2">
      <c r="A13" s="160">
        <v>3</v>
      </c>
      <c r="B13" s="163" t="s">
        <v>284</v>
      </c>
      <c r="C13" s="162"/>
      <c r="D13" s="23">
        <v>10000</v>
      </c>
    </row>
    <row r="14" spans="1:8" x14ac:dyDescent="0.2">
      <c r="A14" s="160">
        <v>4</v>
      </c>
      <c r="B14" s="163" t="s">
        <v>53</v>
      </c>
      <c r="C14" s="162"/>
      <c r="D14" s="23">
        <v>10000</v>
      </c>
    </row>
    <row r="15" spans="1:8" x14ac:dyDescent="0.2">
      <c r="A15" s="160">
        <v>5</v>
      </c>
      <c r="B15" s="161" t="s">
        <v>120</v>
      </c>
      <c r="C15" s="162"/>
      <c r="D15" s="23">
        <v>42</v>
      </c>
    </row>
    <row r="16" spans="1:8" x14ac:dyDescent="0.2">
      <c r="A16" s="160">
        <v>6</v>
      </c>
      <c r="B16" s="161" t="s">
        <v>50</v>
      </c>
      <c r="C16" s="162"/>
      <c r="D16" s="23"/>
    </row>
    <row r="17" spans="1:4" x14ac:dyDescent="0.2">
      <c r="A17" s="160"/>
      <c r="B17" s="161"/>
      <c r="C17" s="162"/>
      <c r="D17" s="23"/>
    </row>
    <row r="18" spans="1:4" x14ac:dyDescent="0.2">
      <c r="A18" s="160">
        <v>7</v>
      </c>
      <c r="B18" s="161" t="s">
        <v>51</v>
      </c>
      <c r="C18" s="162"/>
      <c r="D18" s="23">
        <v>903219</v>
      </c>
    </row>
    <row r="19" spans="1:4" x14ac:dyDescent="0.2">
      <c r="A19" s="160">
        <v>8</v>
      </c>
      <c r="B19" s="163" t="s">
        <v>319</v>
      </c>
      <c r="C19" s="162"/>
      <c r="D19" s="164"/>
    </row>
    <row r="20" spans="1:4" x14ac:dyDescent="0.2">
      <c r="A20" s="160">
        <v>9</v>
      </c>
      <c r="B20" s="163" t="s">
        <v>52</v>
      </c>
      <c r="C20" s="162"/>
      <c r="D20" s="23"/>
    </row>
    <row r="21" spans="1:4" x14ac:dyDescent="0.2">
      <c r="A21" s="160">
        <v>10</v>
      </c>
      <c r="B21" s="161" t="s">
        <v>278</v>
      </c>
      <c r="C21" s="162"/>
      <c r="D21" s="23"/>
    </row>
    <row r="22" spans="1:4" x14ac:dyDescent="0.2">
      <c r="A22" s="160"/>
      <c r="C22" s="162"/>
      <c r="D22" s="23"/>
    </row>
    <row r="23" spans="1:4" x14ac:dyDescent="0.2">
      <c r="A23" s="160" t="s">
        <v>271</v>
      </c>
      <c r="B23" s="161" t="s">
        <v>259</v>
      </c>
      <c r="C23" s="162"/>
      <c r="D23" s="165"/>
    </row>
    <row r="24" spans="1:4" x14ac:dyDescent="0.2">
      <c r="A24" s="160" t="s">
        <v>272</v>
      </c>
      <c r="B24" s="161"/>
      <c r="C24" s="162"/>
      <c r="D24" s="165"/>
    </row>
    <row r="25" spans="1:4" x14ac:dyDescent="0.2">
      <c r="A25" s="160" t="s">
        <v>282</v>
      </c>
      <c r="B25" s="161" t="s">
        <v>258</v>
      </c>
      <c r="C25" s="162"/>
      <c r="D25" s="165"/>
    </row>
    <row r="26" spans="1:4" x14ac:dyDescent="0.2">
      <c r="A26" s="166" t="s">
        <v>283</v>
      </c>
      <c r="B26" s="161"/>
      <c r="C26" s="162"/>
      <c r="D26" s="165"/>
    </row>
    <row r="27" spans="1:4" ht="10.8" thickBot="1" x14ac:dyDescent="0.25">
      <c r="A27" s="167">
        <v>13</v>
      </c>
      <c r="B27" s="168" t="s">
        <v>54</v>
      </c>
      <c r="C27" s="168"/>
      <c r="D27" s="37"/>
    </row>
    <row r="28" spans="1:4" x14ac:dyDescent="0.2">
      <c r="A28" s="169"/>
      <c r="B28" s="169"/>
      <c r="C28" s="169"/>
      <c r="D28" s="170"/>
    </row>
    <row r="29" spans="1:4" ht="10.8" thickBot="1" x14ac:dyDescent="0.25">
      <c r="A29" s="235" t="s">
        <v>269</v>
      </c>
      <c r="B29" s="235"/>
      <c r="C29" s="235"/>
      <c r="D29" s="171" t="s">
        <v>124</v>
      </c>
    </row>
    <row r="30" spans="1:4" x14ac:dyDescent="0.2">
      <c r="A30" s="172">
        <v>14</v>
      </c>
      <c r="B30" s="8" t="s">
        <v>310</v>
      </c>
      <c r="C30" s="159"/>
      <c r="D30" s="9">
        <v>10000</v>
      </c>
    </row>
    <row r="31" spans="1:4" x14ac:dyDescent="0.2">
      <c r="A31" s="160">
        <v>15</v>
      </c>
      <c r="B31" s="39"/>
      <c r="C31" s="162"/>
      <c r="D31" s="173"/>
    </row>
    <row r="32" spans="1:4" x14ac:dyDescent="0.2">
      <c r="A32" s="160">
        <v>16</v>
      </c>
      <c r="B32" s="174"/>
      <c r="C32" s="162"/>
      <c r="D32" s="16"/>
    </row>
    <row r="33" spans="1:5" x14ac:dyDescent="0.2">
      <c r="A33" s="160">
        <v>17</v>
      </c>
      <c r="B33" s="174"/>
      <c r="C33" s="162"/>
      <c r="D33" s="16"/>
    </row>
    <row r="34" spans="1:5" x14ac:dyDescent="0.2">
      <c r="A34" s="160">
        <v>18</v>
      </c>
      <c r="B34" s="174"/>
      <c r="C34" s="162"/>
      <c r="D34" s="16"/>
    </row>
    <row r="35" spans="1:5" x14ac:dyDescent="0.2">
      <c r="A35" s="160">
        <v>19</v>
      </c>
      <c r="B35" s="174"/>
      <c r="C35" s="162"/>
      <c r="D35" s="16"/>
    </row>
    <row r="36" spans="1:5" ht="10.8" thickBot="1" x14ac:dyDescent="0.25">
      <c r="A36" s="175">
        <v>20</v>
      </c>
      <c r="B36" s="176"/>
      <c r="C36" s="168"/>
      <c r="D36" s="37"/>
    </row>
    <row r="37" spans="1:5" x14ac:dyDescent="0.2">
      <c r="A37" s="169"/>
      <c r="B37" s="170"/>
      <c r="C37" s="170"/>
      <c r="D37" s="170"/>
    </row>
    <row r="38" spans="1:5" ht="10.8" thickBot="1" x14ac:dyDescent="0.25">
      <c r="A38" s="169"/>
      <c r="B38" s="237" t="s">
        <v>55</v>
      </c>
      <c r="C38" s="237"/>
      <c r="D38" s="171" t="s">
        <v>124</v>
      </c>
    </row>
    <row r="39" spans="1:5" x14ac:dyDescent="0.2">
      <c r="A39" s="177">
        <v>21</v>
      </c>
      <c r="B39" s="178" t="s">
        <v>75</v>
      </c>
      <c r="C39" s="159"/>
      <c r="D39" s="9"/>
      <c r="E39" s="5"/>
    </row>
    <row r="40" spans="1:5" ht="15" customHeight="1" x14ac:dyDescent="0.2">
      <c r="A40" s="179">
        <v>22</v>
      </c>
      <c r="B40" s="180" t="s">
        <v>285</v>
      </c>
      <c r="C40" s="162"/>
      <c r="D40" s="181">
        <v>90500</v>
      </c>
      <c r="E40" s="72"/>
    </row>
    <row r="41" spans="1:5" ht="15" customHeight="1" x14ac:dyDescent="0.2">
      <c r="A41" s="160">
        <v>23</v>
      </c>
      <c r="B41" s="174" t="s">
        <v>260</v>
      </c>
      <c r="C41" s="162"/>
      <c r="D41" s="23"/>
    </row>
    <row r="42" spans="1:5" ht="15" customHeight="1" thickBot="1" x14ac:dyDescent="0.25">
      <c r="A42" s="182">
        <v>24</v>
      </c>
      <c r="B42" s="183" t="s">
        <v>127</v>
      </c>
      <c r="C42" s="168"/>
      <c r="D42" s="184"/>
      <c r="E42" s="72"/>
    </row>
    <row r="43" spans="1:5" ht="15" customHeight="1" x14ac:dyDescent="0.2">
      <c r="A43" s="169"/>
      <c r="B43" s="185"/>
      <c r="C43" s="170"/>
      <c r="D43" s="170"/>
    </row>
    <row r="44" spans="1:5" ht="15" customHeight="1" thickBot="1" x14ac:dyDescent="0.25">
      <c r="A44" s="236" t="s">
        <v>320</v>
      </c>
      <c r="B44" s="236"/>
      <c r="C44" s="236"/>
      <c r="D44" s="236"/>
      <c r="E44" s="72"/>
    </row>
    <row r="45" spans="1:5" ht="15" customHeight="1" x14ac:dyDescent="0.2">
      <c r="A45" s="172">
        <v>25</v>
      </c>
      <c r="B45" s="158" t="s">
        <v>290</v>
      </c>
      <c r="C45" s="159"/>
      <c r="D45" s="186"/>
    </row>
    <row r="46" spans="1:5" ht="15" customHeight="1" x14ac:dyDescent="0.2">
      <c r="A46" s="160">
        <v>26</v>
      </c>
      <c r="B46" s="180"/>
      <c r="C46" s="162"/>
      <c r="D46" s="187"/>
      <c r="E46" s="72"/>
    </row>
    <row r="47" spans="1:5" ht="10.8" thickBot="1" x14ac:dyDescent="0.25">
      <c r="A47" s="182">
        <v>27</v>
      </c>
      <c r="B47" s="188"/>
      <c r="C47" s="168"/>
      <c r="D47" s="189"/>
    </row>
    <row r="48" spans="1:5" x14ac:dyDescent="0.2">
      <c r="B48" s="5"/>
      <c r="C48" s="5"/>
      <c r="D48" s="5"/>
      <c r="E48" s="72"/>
    </row>
    <row r="49" spans="1:5" x14ac:dyDescent="0.2">
      <c r="A49" s="72" t="s">
        <v>330</v>
      </c>
      <c r="B49" s="72"/>
      <c r="C49" s="72"/>
      <c r="D49" s="72"/>
      <c r="E49" s="72"/>
    </row>
    <row r="51" spans="1:5" x14ac:dyDescent="0.2">
      <c r="A51" s="72" t="s">
        <v>331</v>
      </c>
      <c r="B51" s="72"/>
      <c r="C51" s="72"/>
      <c r="D51" s="72"/>
    </row>
    <row r="53" spans="1:5" x14ac:dyDescent="0.2">
      <c r="A53" s="72" t="s">
        <v>332</v>
      </c>
      <c r="B53" s="72"/>
      <c r="C53" s="72"/>
      <c r="D53" s="72"/>
    </row>
    <row r="55" spans="1:5" x14ac:dyDescent="0.2">
      <c r="A55" s="72"/>
      <c r="B55" s="72"/>
      <c r="C55" s="72"/>
      <c r="D55" s="72"/>
    </row>
    <row r="56" spans="1:5" x14ac:dyDescent="0.2">
      <c r="B56" s="29"/>
    </row>
    <row r="57" spans="1:5" x14ac:dyDescent="0.2">
      <c r="A57" s="72"/>
      <c r="B57" s="72"/>
      <c r="C57" s="72"/>
      <c r="D57" s="72"/>
    </row>
    <row r="58" spans="1:5" x14ac:dyDescent="0.2">
      <c r="A58" s="72"/>
      <c r="B58" s="72"/>
      <c r="C58" s="72"/>
      <c r="D58" s="72"/>
    </row>
  </sheetData>
  <mergeCells count="9">
    <mergeCell ref="A4:E4"/>
    <mergeCell ref="A9:C9"/>
    <mergeCell ref="A29:C29"/>
    <mergeCell ref="A8:H8"/>
    <mergeCell ref="A44:D44"/>
    <mergeCell ref="B38:C38"/>
    <mergeCell ref="A5:E5"/>
    <mergeCell ref="A6:H6"/>
    <mergeCell ref="A7:E7"/>
  </mergeCells>
  <phoneticPr fontId="2" type="noConversion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64"/>
  <sheetViews>
    <sheetView zoomScaleNormal="100" workbookViewId="0">
      <selection activeCell="F30" sqref="F30"/>
    </sheetView>
  </sheetViews>
  <sheetFormatPr defaultColWidth="9.33203125" defaultRowHeight="10.199999999999999" x14ac:dyDescent="0.25"/>
  <cols>
    <col min="1" max="1" width="38.5546875" style="73" customWidth="1"/>
    <col min="2" max="5" width="17.5546875" style="73" customWidth="1"/>
    <col min="6" max="6" width="15.5546875" style="73" customWidth="1"/>
    <col min="7" max="7" width="10.5546875" style="73" customWidth="1"/>
    <col min="8" max="8" width="2.44140625" style="73" customWidth="1"/>
    <col min="9" max="16384" width="9.33203125" style="73"/>
  </cols>
  <sheetData>
    <row r="1" spans="1:8" x14ac:dyDescent="0.25">
      <c r="A1" s="73" t="s">
        <v>0</v>
      </c>
      <c r="E1" s="137" t="s">
        <v>56</v>
      </c>
    </row>
    <row r="2" spans="1:8" x14ac:dyDescent="0.25">
      <c r="A2" s="73" t="s">
        <v>125</v>
      </c>
      <c r="E2" s="137" t="s">
        <v>131</v>
      </c>
      <c r="F2" s="138">
        <f>'P1 - Přehled'!H2</f>
        <v>1420</v>
      </c>
    </row>
    <row r="3" spans="1:8" ht="13.8" x14ac:dyDescent="0.25">
      <c r="A3" s="242" t="s">
        <v>337</v>
      </c>
      <c r="B3" s="242"/>
      <c r="C3" s="242"/>
      <c r="D3" s="242"/>
      <c r="E3" s="242"/>
      <c r="F3" s="242"/>
    </row>
    <row r="4" spans="1:8" x14ac:dyDescent="0.25">
      <c r="A4" s="139"/>
      <c r="B4" s="139"/>
      <c r="C4" s="139"/>
      <c r="D4" s="139"/>
      <c r="E4" s="139"/>
      <c r="F4" s="139"/>
    </row>
    <row r="5" spans="1:8" ht="39" customHeight="1" x14ac:dyDescent="0.25">
      <c r="A5" s="229" t="str">
        <f>'P1 - Přehled'!A6:H6</f>
        <v>Střední průmyslová škola stavební Liberec 1, Sokolovské náměstí 14, příspěvková organizace</v>
      </c>
      <c r="B5" s="229"/>
      <c r="C5" s="229"/>
      <c r="D5" s="229"/>
      <c r="E5" s="229"/>
      <c r="F5" s="229"/>
      <c r="G5" s="140"/>
      <c r="H5" s="140"/>
    </row>
    <row r="6" spans="1:8" x14ac:dyDescent="0.25">
      <c r="A6" s="141"/>
      <c r="B6" s="141"/>
      <c r="C6" s="141"/>
      <c r="D6" s="141"/>
      <c r="E6" s="141"/>
      <c r="F6" s="141"/>
    </row>
    <row r="7" spans="1:8" x14ac:dyDescent="0.25">
      <c r="A7" s="241" t="s">
        <v>129</v>
      </c>
      <c r="B7" s="241"/>
      <c r="C7" s="241"/>
      <c r="D7" s="241"/>
      <c r="E7" s="241"/>
      <c r="F7" s="241"/>
    </row>
    <row r="8" spans="1:8" x14ac:dyDescent="0.25">
      <c r="A8" s="142" t="s">
        <v>57</v>
      </c>
      <c r="B8" s="142" t="s">
        <v>58</v>
      </c>
      <c r="C8" s="142" t="s">
        <v>236</v>
      </c>
      <c r="D8" s="142" t="s">
        <v>244</v>
      </c>
      <c r="E8" s="143" t="s">
        <v>124</v>
      </c>
      <c r="F8" s="144"/>
    </row>
    <row r="9" spans="1:8" x14ac:dyDescent="0.25">
      <c r="A9" s="145" t="s">
        <v>126</v>
      </c>
      <c r="B9" s="146">
        <f>SUM(B10:B12)</f>
        <v>0</v>
      </c>
      <c r="C9" s="146">
        <f>SUM(C10:C12)</f>
        <v>0</v>
      </c>
      <c r="D9" s="146">
        <f>SUM(D10:D12)</f>
        <v>0</v>
      </c>
      <c r="E9" s="243" t="s">
        <v>59</v>
      </c>
      <c r="F9" s="243"/>
    </row>
    <row r="10" spans="1:8" x14ac:dyDescent="0.25">
      <c r="A10" s="147"/>
      <c r="B10" s="148"/>
      <c r="C10" s="148"/>
      <c r="D10" s="147"/>
      <c r="E10" s="243" t="s">
        <v>128</v>
      </c>
      <c r="F10" s="243"/>
    </row>
    <row r="11" spans="1:8" x14ac:dyDescent="0.25">
      <c r="A11" s="147"/>
      <c r="B11" s="148"/>
      <c r="C11" s="148"/>
      <c r="D11" s="147"/>
      <c r="E11" s="243"/>
      <c r="F11" s="243"/>
    </row>
    <row r="12" spans="1:8" x14ac:dyDescent="0.25">
      <c r="A12" s="147"/>
      <c r="B12" s="148"/>
      <c r="C12" s="148"/>
      <c r="D12" s="147"/>
      <c r="E12" s="149"/>
      <c r="F12" s="149"/>
    </row>
    <row r="13" spans="1:8" x14ac:dyDescent="0.25">
      <c r="F13" s="137"/>
    </row>
    <row r="14" spans="1:8" x14ac:dyDescent="0.25">
      <c r="A14" s="241" t="s">
        <v>264</v>
      </c>
      <c r="B14" s="241"/>
      <c r="C14" s="241"/>
      <c r="D14" s="241"/>
      <c r="E14" s="241"/>
      <c r="F14" s="241"/>
    </row>
    <row r="15" spans="1:8" x14ac:dyDescent="0.25">
      <c r="A15" s="142" t="s">
        <v>57</v>
      </c>
      <c r="B15" s="142" t="s">
        <v>58</v>
      </c>
      <c r="C15" s="142" t="s">
        <v>236</v>
      </c>
      <c r="D15" s="73" t="s">
        <v>124</v>
      </c>
    </row>
    <row r="16" spans="1:8" x14ac:dyDescent="0.25">
      <c r="A16" s="145" t="s">
        <v>60</v>
      </c>
      <c r="B16" s="146">
        <f>SUM(B17:B20)</f>
        <v>0</v>
      </c>
      <c r="C16" s="146">
        <f>SUM(C17:C20)</f>
        <v>0</v>
      </c>
    </row>
    <row r="17" spans="1:5" x14ac:dyDescent="0.25">
      <c r="A17" s="145"/>
      <c r="B17" s="148"/>
      <c r="C17" s="148"/>
    </row>
    <row r="18" spans="1:5" x14ac:dyDescent="0.25">
      <c r="A18" s="147"/>
      <c r="B18" s="148"/>
      <c r="C18" s="148"/>
    </row>
    <row r="19" spans="1:5" x14ac:dyDescent="0.25">
      <c r="A19" s="147"/>
      <c r="B19" s="148"/>
      <c r="C19" s="148"/>
    </row>
    <row r="20" spans="1:5" x14ac:dyDescent="0.25">
      <c r="A20" s="147"/>
      <c r="B20" s="148"/>
      <c r="C20" s="148"/>
    </row>
    <row r="21" spans="1:5" x14ac:dyDescent="0.25">
      <c r="A21" s="145" t="s">
        <v>61</v>
      </c>
      <c r="B21" s="146">
        <f>SUM(B22:B27)</f>
        <v>0</v>
      </c>
      <c r="C21" s="146">
        <f>SUM(C22:C27)</f>
        <v>0</v>
      </c>
    </row>
    <row r="22" spans="1:5" x14ac:dyDescent="0.25">
      <c r="A22" s="147"/>
      <c r="B22" s="148"/>
      <c r="C22" s="148"/>
    </row>
    <row r="23" spans="1:5" x14ac:dyDescent="0.25">
      <c r="A23" s="147"/>
      <c r="B23" s="148"/>
      <c r="C23" s="148"/>
    </row>
    <row r="24" spans="1:5" x14ac:dyDescent="0.25">
      <c r="A24" s="147"/>
      <c r="B24" s="148"/>
      <c r="C24" s="148"/>
    </row>
    <row r="25" spans="1:5" x14ac:dyDescent="0.25">
      <c r="A25" s="147"/>
      <c r="B25" s="148"/>
      <c r="C25" s="148"/>
    </row>
    <row r="26" spans="1:5" x14ac:dyDescent="0.25">
      <c r="A26" s="145"/>
      <c r="B26" s="146"/>
      <c r="C26" s="146"/>
    </row>
    <row r="27" spans="1:5" x14ac:dyDescent="0.25">
      <c r="A27" s="147"/>
      <c r="B27" s="148"/>
      <c r="C27" s="148"/>
    </row>
    <row r="28" spans="1:5" x14ac:dyDescent="0.25">
      <c r="D28" s="124"/>
    </row>
    <row r="29" spans="1:5" ht="15" customHeight="1" x14ac:dyDescent="0.25">
      <c r="A29" s="73" t="s">
        <v>307</v>
      </c>
      <c r="B29" s="239" t="s">
        <v>312</v>
      </c>
      <c r="C29" s="239"/>
      <c r="D29" s="205" t="s">
        <v>328</v>
      </c>
      <c r="E29" s="73" t="s">
        <v>45</v>
      </c>
    </row>
    <row r="30" spans="1:5" ht="15" customHeight="1" x14ac:dyDescent="0.2">
      <c r="B30" s="150"/>
      <c r="C30" s="150"/>
      <c r="D30" s="214"/>
    </row>
    <row r="31" spans="1:5" ht="15" customHeight="1" x14ac:dyDescent="0.25">
      <c r="A31" s="73" t="s">
        <v>314</v>
      </c>
      <c r="B31" s="239" t="s">
        <v>313</v>
      </c>
      <c r="C31" s="239"/>
      <c r="D31" s="205" t="s">
        <v>328</v>
      </c>
      <c r="E31" s="73" t="s">
        <v>45</v>
      </c>
    </row>
    <row r="32" spans="1:5" ht="15" customHeight="1" x14ac:dyDescent="0.25">
      <c r="B32" s="150"/>
      <c r="C32" s="150"/>
      <c r="D32" s="208"/>
    </row>
    <row r="33" spans="1:7" ht="15" customHeight="1" x14ac:dyDescent="0.25">
      <c r="A33" s="73" t="s">
        <v>306</v>
      </c>
      <c r="B33" s="240" t="s">
        <v>265</v>
      </c>
      <c r="C33" s="240"/>
      <c r="D33" s="205" t="s">
        <v>329</v>
      </c>
      <c r="E33" s="73" t="s">
        <v>45</v>
      </c>
    </row>
    <row r="36" spans="1:7" x14ac:dyDescent="0.25">
      <c r="A36" s="73" t="s">
        <v>0</v>
      </c>
      <c r="E36" s="137" t="s">
        <v>56</v>
      </c>
    </row>
    <row r="37" spans="1:7" x14ac:dyDescent="0.25">
      <c r="A37" s="73" t="s">
        <v>125</v>
      </c>
      <c r="E37" s="137" t="s">
        <v>131</v>
      </c>
      <c r="F37" s="138">
        <f>'P1 - Přehled'!H2</f>
        <v>1420</v>
      </c>
    </row>
    <row r="38" spans="1:7" ht="13.8" x14ac:dyDescent="0.25">
      <c r="A38" s="242" t="s">
        <v>336</v>
      </c>
      <c r="B38" s="242"/>
      <c r="C38" s="242"/>
      <c r="D38" s="242"/>
      <c r="E38" s="242"/>
      <c r="F38" s="242"/>
    </row>
    <row r="39" spans="1:7" x14ac:dyDescent="0.25">
      <c r="A39" s="139"/>
      <c r="B39" s="139"/>
      <c r="C39" s="139"/>
      <c r="D39" s="139"/>
      <c r="E39" s="139"/>
      <c r="F39" s="139"/>
    </row>
    <row r="40" spans="1:7" ht="39" customHeight="1" x14ac:dyDescent="0.25">
      <c r="A40" s="229" t="str">
        <f>'P1 - Přehled'!A6:H6</f>
        <v>Střední průmyslová škola stavební Liberec 1, Sokolovské náměstí 14, příspěvková organizace</v>
      </c>
      <c r="B40" s="229"/>
      <c r="C40" s="229"/>
      <c r="D40" s="229"/>
      <c r="E40" s="229"/>
      <c r="F40" s="229"/>
    </row>
    <row r="41" spans="1:7" x14ac:dyDescent="0.25">
      <c r="A41" s="141"/>
      <c r="B41" s="141"/>
      <c r="C41" s="141"/>
      <c r="D41" s="141"/>
      <c r="E41" s="141"/>
      <c r="F41" s="141"/>
    </row>
    <row r="42" spans="1:7" x14ac:dyDescent="0.25">
      <c r="A42" s="241" t="s">
        <v>294</v>
      </c>
      <c r="B42" s="241"/>
      <c r="C42" s="241"/>
      <c r="D42" s="241"/>
      <c r="E42" s="241"/>
      <c r="F42" s="241"/>
    </row>
    <row r="43" spans="1:7" x14ac:dyDescent="0.25">
      <c r="A43" s="142" t="s">
        <v>57</v>
      </c>
      <c r="B43" s="142" t="s">
        <v>293</v>
      </c>
      <c r="C43" s="142" t="s">
        <v>296</v>
      </c>
      <c r="D43" s="142" t="s">
        <v>297</v>
      </c>
      <c r="E43" s="142" t="s">
        <v>298</v>
      </c>
      <c r="F43" s="143" t="s">
        <v>124</v>
      </c>
      <c r="G43" s="144"/>
    </row>
    <row r="44" spans="1:7" x14ac:dyDescent="0.25">
      <c r="A44" s="145" t="s">
        <v>295</v>
      </c>
      <c r="B44" s="151" t="s">
        <v>303</v>
      </c>
      <c r="C44" s="146">
        <f>SUM(C45:C47)</f>
        <v>0</v>
      </c>
      <c r="D44" s="146">
        <f t="shared" ref="D44:E44" si="0">SUM(D45:D47)</f>
        <v>0</v>
      </c>
      <c r="E44" s="146">
        <f t="shared" si="0"/>
        <v>0</v>
      </c>
      <c r="F44" s="243"/>
      <c r="G44" s="243"/>
    </row>
    <row r="45" spans="1:7" x14ac:dyDescent="0.25">
      <c r="A45" s="147"/>
      <c r="B45" s="152"/>
      <c r="C45" s="148">
        <f>+D45+E45</f>
        <v>0</v>
      </c>
      <c r="D45" s="148"/>
      <c r="E45" s="147"/>
      <c r="F45" s="243"/>
      <c r="G45" s="243"/>
    </row>
    <row r="46" spans="1:7" x14ac:dyDescent="0.25">
      <c r="A46" s="147"/>
      <c r="B46" s="152"/>
      <c r="C46" s="148">
        <f t="shared" ref="C46:C47" si="1">+D46+E46</f>
        <v>0</v>
      </c>
      <c r="D46" s="148"/>
      <c r="E46" s="147"/>
      <c r="F46" s="243"/>
      <c r="G46" s="243"/>
    </row>
    <row r="47" spans="1:7" x14ac:dyDescent="0.25">
      <c r="A47" s="147"/>
      <c r="B47" s="152"/>
      <c r="C47" s="148">
        <f t="shared" si="1"/>
        <v>0</v>
      </c>
      <c r="D47" s="148"/>
      <c r="E47" s="147"/>
      <c r="F47" s="149"/>
      <c r="G47" s="149"/>
    </row>
    <row r="48" spans="1:7" x14ac:dyDescent="0.25">
      <c r="F48" s="137"/>
    </row>
    <row r="49" spans="1:6" x14ac:dyDescent="0.25">
      <c r="A49" s="241" t="s">
        <v>299</v>
      </c>
      <c r="B49" s="241"/>
      <c r="C49" s="241"/>
      <c r="D49" s="241"/>
      <c r="E49" s="241"/>
      <c r="F49" s="241"/>
    </row>
    <row r="50" spans="1:6" ht="30.6" x14ac:dyDescent="0.25">
      <c r="A50" s="142" t="s">
        <v>57</v>
      </c>
      <c r="B50" s="142" t="s">
        <v>293</v>
      </c>
      <c r="C50" s="153" t="s">
        <v>300</v>
      </c>
      <c r="D50" s="153" t="s">
        <v>301</v>
      </c>
      <c r="E50" s="153" t="s">
        <v>302</v>
      </c>
      <c r="F50" s="73" t="s">
        <v>124</v>
      </c>
    </row>
    <row r="51" spans="1:6" x14ac:dyDescent="0.25">
      <c r="A51" s="145" t="s">
        <v>304</v>
      </c>
      <c r="B51" s="142" t="s">
        <v>303</v>
      </c>
      <c r="C51" s="146">
        <f>SUM(C52:C58)</f>
        <v>157690</v>
      </c>
      <c r="D51" s="146">
        <f t="shared" ref="D51:E51" si="2">SUM(D52:D58)</f>
        <v>0</v>
      </c>
      <c r="E51" s="146">
        <f t="shared" si="2"/>
        <v>0</v>
      </c>
    </row>
    <row r="52" spans="1:6" x14ac:dyDescent="0.25">
      <c r="A52" s="147" t="s">
        <v>315</v>
      </c>
      <c r="B52" s="154"/>
      <c r="C52" s="148">
        <v>107690</v>
      </c>
      <c r="D52" s="148"/>
      <c r="E52" s="148"/>
    </row>
    <row r="53" spans="1:6" x14ac:dyDescent="0.25">
      <c r="A53" s="147" t="s">
        <v>316</v>
      </c>
      <c r="B53" s="152"/>
      <c r="C53" s="148">
        <v>50000</v>
      </c>
      <c r="D53" s="148"/>
      <c r="E53" s="148"/>
    </row>
    <row r="54" spans="1:6" x14ac:dyDescent="0.25">
      <c r="A54" s="147" t="s">
        <v>327</v>
      </c>
      <c r="B54" s="152"/>
      <c r="C54" s="148"/>
      <c r="D54" s="148"/>
      <c r="E54" s="148"/>
    </row>
    <row r="55" spans="1:6" x14ac:dyDescent="0.25">
      <c r="A55" s="147"/>
      <c r="B55" s="152"/>
      <c r="C55" s="148"/>
      <c r="D55" s="148"/>
      <c r="E55" s="148"/>
    </row>
    <row r="56" spans="1:6" x14ac:dyDescent="0.25">
      <c r="A56" s="155"/>
      <c r="B56" s="156"/>
      <c r="C56" s="146"/>
      <c r="D56" s="146"/>
      <c r="E56" s="146"/>
    </row>
    <row r="57" spans="1:6" x14ac:dyDescent="0.25">
      <c r="A57" s="147"/>
      <c r="B57" s="152"/>
      <c r="C57" s="148"/>
      <c r="D57" s="148"/>
      <c r="E57" s="148"/>
    </row>
    <row r="58" spans="1:6" x14ac:dyDescent="0.25">
      <c r="A58" s="147"/>
      <c r="B58" s="152"/>
      <c r="C58" s="148"/>
      <c r="D58" s="148"/>
      <c r="E58" s="148"/>
    </row>
    <row r="59" spans="1:6" x14ac:dyDescent="0.25">
      <c r="D59" s="124"/>
    </row>
    <row r="60" spans="1:6" ht="15" customHeight="1" x14ac:dyDescent="0.25">
      <c r="A60" s="73" t="s">
        <v>307</v>
      </c>
      <c r="B60" s="239" t="s">
        <v>312</v>
      </c>
      <c r="C60" s="239"/>
      <c r="D60" s="205" t="s">
        <v>328</v>
      </c>
      <c r="E60" s="73" t="s">
        <v>45</v>
      </c>
    </row>
    <row r="61" spans="1:6" ht="15" customHeight="1" x14ac:dyDescent="0.2">
      <c r="B61" s="150"/>
      <c r="C61" s="150"/>
      <c r="D61" s="214"/>
    </row>
    <row r="62" spans="1:6" ht="15" customHeight="1" x14ac:dyDescent="0.25">
      <c r="A62" s="73" t="s">
        <v>314</v>
      </c>
      <c r="B62" s="239" t="s">
        <v>313</v>
      </c>
      <c r="C62" s="239"/>
      <c r="D62" s="205" t="s">
        <v>328</v>
      </c>
      <c r="E62" s="73" t="s">
        <v>45</v>
      </c>
    </row>
    <row r="63" spans="1:6" ht="15" customHeight="1" x14ac:dyDescent="0.25">
      <c r="B63" s="150"/>
      <c r="C63" s="150"/>
      <c r="D63" s="208"/>
    </row>
    <row r="64" spans="1:6" ht="15" customHeight="1" x14ac:dyDescent="0.25">
      <c r="A64" s="73" t="s">
        <v>306</v>
      </c>
      <c r="B64" s="240" t="s">
        <v>265</v>
      </c>
      <c r="C64" s="240"/>
      <c r="D64" s="205" t="s">
        <v>329</v>
      </c>
      <c r="E64" s="73" t="s">
        <v>45</v>
      </c>
    </row>
  </sheetData>
  <mergeCells count="20">
    <mergeCell ref="A5:F5"/>
    <mergeCell ref="A3:F3"/>
    <mergeCell ref="B29:C29"/>
    <mergeCell ref="B31:C31"/>
    <mergeCell ref="B33:C33"/>
    <mergeCell ref="A7:F7"/>
    <mergeCell ref="A14:F14"/>
    <mergeCell ref="E9:F9"/>
    <mergeCell ref="E10:F10"/>
    <mergeCell ref="E11:F11"/>
    <mergeCell ref="B60:C60"/>
    <mergeCell ref="B62:C62"/>
    <mergeCell ref="B64:C64"/>
    <mergeCell ref="A49:F49"/>
    <mergeCell ref="A38:F38"/>
    <mergeCell ref="A40:F40"/>
    <mergeCell ref="A42:F42"/>
    <mergeCell ref="F44:G44"/>
    <mergeCell ref="F45:G45"/>
    <mergeCell ref="F46:G46"/>
  </mergeCells>
  <phoneticPr fontId="2" type="noConversion"/>
  <pageMargins left="0.78740157499999996" right="0.78740157499999996" top="0.984251969" bottom="0.984251969" header="0.4921259845" footer="0.4921259845"/>
  <pageSetup paperSize="9" scale="99" orientation="landscape" r:id="rId1"/>
  <headerFooter alignWithMargins="0"/>
  <rowBreaks count="1" manualBreakCount="1">
    <brk id="33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33"/>
  <sheetViews>
    <sheetView zoomScaleNormal="100" workbookViewId="0">
      <selection activeCell="K13" sqref="K13"/>
    </sheetView>
  </sheetViews>
  <sheetFormatPr defaultColWidth="9.33203125" defaultRowHeight="10.199999999999999" x14ac:dyDescent="0.2"/>
  <cols>
    <col min="1" max="1" width="3.44140625" style="1" customWidth="1"/>
    <col min="2" max="2" width="9.33203125" style="1"/>
    <col min="3" max="3" width="11.33203125" style="1" customWidth="1"/>
    <col min="4" max="5" width="9.33203125" style="1"/>
    <col min="6" max="6" width="8.5546875" style="1" customWidth="1"/>
    <col min="7" max="7" width="19.33203125" style="1" customWidth="1"/>
    <col min="8" max="16384" width="9.33203125" style="1"/>
  </cols>
  <sheetData>
    <row r="1" spans="1:8" x14ac:dyDescent="0.2">
      <c r="A1" s="1" t="s">
        <v>0</v>
      </c>
      <c r="G1" s="2" t="s">
        <v>62</v>
      </c>
    </row>
    <row r="2" spans="1:8" x14ac:dyDescent="0.2">
      <c r="A2" s="1" t="s">
        <v>125</v>
      </c>
      <c r="G2" s="2" t="s">
        <v>131</v>
      </c>
      <c r="H2" s="3">
        <f>'P1 - Přehled'!H2</f>
        <v>1420</v>
      </c>
    </row>
    <row r="4" spans="1:8" ht="13.8" x14ac:dyDescent="0.2">
      <c r="A4" s="242" t="s">
        <v>338</v>
      </c>
      <c r="B4" s="244"/>
      <c r="C4" s="244"/>
      <c r="D4" s="244"/>
      <c r="E4" s="244"/>
      <c r="F4" s="244"/>
      <c r="G4" s="244"/>
    </row>
    <row r="5" spans="1:8" x14ac:dyDescent="0.2">
      <c r="C5" s="238" t="s">
        <v>256</v>
      </c>
      <c r="D5" s="238"/>
      <c r="E5" s="238"/>
      <c r="F5" s="238"/>
      <c r="G5" s="238"/>
    </row>
    <row r="6" spans="1:8" x14ac:dyDescent="0.2">
      <c r="A6" s="227"/>
      <c r="B6" s="231"/>
      <c r="C6" s="231"/>
      <c r="D6" s="231"/>
      <c r="E6" s="231"/>
      <c r="F6" s="231"/>
      <c r="G6" s="231"/>
    </row>
    <row r="7" spans="1:8" ht="37.5" customHeight="1" x14ac:dyDescent="0.2">
      <c r="A7" s="229" t="str">
        <f>'P1 - Přehled'!A6:H6</f>
        <v>Střední průmyslová škola stavební Liberec 1, Sokolovské náměstí 14, příspěvková organizace</v>
      </c>
      <c r="B7" s="229"/>
      <c r="C7" s="229"/>
      <c r="D7" s="229"/>
      <c r="E7" s="229"/>
      <c r="F7" s="229"/>
      <c r="G7" s="229"/>
    </row>
    <row r="8" spans="1:8" x14ac:dyDescent="0.2">
      <c r="A8" s="227"/>
      <c r="B8" s="231"/>
      <c r="C8" s="231"/>
      <c r="D8" s="231"/>
      <c r="E8" s="231"/>
      <c r="F8" s="231"/>
      <c r="G8" s="231"/>
    </row>
    <row r="10" spans="1:8" ht="10.8" thickBot="1" x14ac:dyDescent="0.25">
      <c r="B10" s="29" t="s">
        <v>242</v>
      </c>
    </row>
    <row r="11" spans="1:8" x14ac:dyDescent="0.2">
      <c r="A11" s="125" t="s">
        <v>63</v>
      </c>
      <c r="B11" s="126" t="s">
        <v>67</v>
      </c>
      <c r="C11" s="127"/>
      <c r="D11" s="127"/>
      <c r="E11" s="127"/>
      <c r="F11" s="128"/>
      <c r="G11" s="129">
        <v>22791293</v>
      </c>
    </row>
    <row r="12" spans="1:8" x14ac:dyDescent="0.2">
      <c r="A12" s="24" t="s">
        <v>64</v>
      </c>
      <c r="B12" s="110" t="s">
        <v>69</v>
      </c>
      <c r="C12" s="130"/>
      <c r="D12" s="130"/>
      <c r="E12" s="130"/>
      <c r="F12" s="104"/>
      <c r="G12" s="131">
        <v>354600</v>
      </c>
    </row>
    <row r="13" spans="1:8" ht="10.8" thickBot="1" x14ac:dyDescent="0.25">
      <c r="A13" s="132" t="s">
        <v>65</v>
      </c>
      <c r="B13" s="133" t="s">
        <v>71</v>
      </c>
      <c r="C13" s="134"/>
      <c r="D13" s="134"/>
      <c r="E13" s="134" t="s">
        <v>254</v>
      </c>
      <c r="F13" s="135"/>
      <c r="G13" s="136">
        <f>SUM(G11:G12)</f>
        <v>23145893</v>
      </c>
    </row>
    <row r="14" spans="1:8" x14ac:dyDescent="0.2">
      <c r="A14" s="125" t="s">
        <v>66</v>
      </c>
      <c r="B14" s="126" t="s">
        <v>289</v>
      </c>
      <c r="C14" s="127"/>
      <c r="D14" s="127"/>
      <c r="E14" s="127"/>
      <c r="F14" s="128"/>
      <c r="G14" s="129">
        <v>7823312</v>
      </c>
    </row>
    <row r="15" spans="1:8" x14ac:dyDescent="0.2">
      <c r="A15" s="24" t="s">
        <v>68</v>
      </c>
      <c r="B15" s="110" t="s">
        <v>239</v>
      </c>
      <c r="C15" s="130"/>
      <c r="D15" s="130"/>
      <c r="E15" s="130"/>
      <c r="F15" s="104"/>
      <c r="G15" s="131">
        <v>462918</v>
      </c>
    </row>
    <row r="16" spans="1:8" x14ac:dyDescent="0.2">
      <c r="A16" s="24" t="s">
        <v>70</v>
      </c>
      <c r="B16" s="110" t="s">
        <v>73</v>
      </c>
      <c r="C16" s="130"/>
      <c r="D16" s="130"/>
      <c r="E16" s="130"/>
      <c r="F16" s="104"/>
      <c r="G16" s="131">
        <v>280000</v>
      </c>
    </row>
    <row r="17" spans="1:8" ht="10.8" thickBot="1" x14ac:dyDescent="0.25">
      <c r="A17" s="132" t="s">
        <v>72</v>
      </c>
      <c r="B17" s="133" t="s">
        <v>74</v>
      </c>
      <c r="C17" s="134"/>
      <c r="D17" s="134"/>
      <c r="E17" s="134" t="s">
        <v>255</v>
      </c>
      <c r="F17" s="135"/>
      <c r="G17" s="136">
        <f>SUM(G13:G16)</f>
        <v>31712123</v>
      </c>
    </row>
    <row r="18" spans="1:8" x14ac:dyDescent="0.2">
      <c r="A18" s="39"/>
    </row>
    <row r="19" spans="1:8" x14ac:dyDescent="0.2">
      <c r="A19" s="39"/>
    </row>
    <row r="20" spans="1:8" x14ac:dyDescent="0.2">
      <c r="A20" s="39"/>
    </row>
    <row r="22" spans="1:8" x14ac:dyDescent="0.2">
      <c r="B22" s="1" t="s">
        <v>305</v>
      </c>
      <c r="D22" s="231" t="s">
        <v>312</v>
      </c>
      <c r="E22" s="231"/>
      <c r="F22" s="2"/>
      <c r="G22" s="205" t="s">
        <v>328</v>
      </c>
      <c r="H22" s="1" t="s">
        <v>45</v>
      </c>
    </row>
    <row r="23" spans="1:8" x14ac:dyDescent="0.2">
      <c r="F23" s="2"/>
      <c r="G23" s="214"/>
    </row>
    <row r="24" spans="1:8" x14ac:dyDescent="0.2">
      <c r="B24" s="1" t="s">
        <v>308</v>
      </c>
      <c r="D24" s="231" t="s">
        <v>313</v>
      </c>
      <c r="E24" s="231"/>
      <c r="F24" s="2"/>
      <c r="G24" s="205" t="s">
        <v>328</v>
      </c>
      <c r="H24" s="1" t="s">
        <v>45</v>
      </c>
    </row>
    <row r="25" spans="1:8" x14ac:dyDescent="0.2">
      <c r="F25" s="2"/>
      <c r="G25" s="208"/>
    </row>
    <row r="26" spans="1:8" x14ac:dyDescent="0.2">
      <c r="B26" s="1" t="s">
        <v>309</v>
      </c>
      <c r="D26" s="231" t="s">
        <v>265</v>
      </c>
      <c r="E26" s="231"/>
      <c r="F26" s="2"/>
      <c r="G26" s="205" t="s">
        <v>329</v>
      </c>
      <c r="H26" s="1" t="s">
        <v>45</v>
      </c>
    </row>
    <row r="27" spans="1:8" x14ac:dyDescent="0.2">
      <c r="B27" s="123"/>
      <c r="C27" s="123"/>
      <c r="D27" s="123"/>
    </row>
    <row r="28" spans="1:8" ht="15" customHeight="1" x14ac:dyDescent="0.2"/>
    <row r="29" spans="1:8" ht="15" customHeight="1" x14ac:dyDescent="0.2">
      <c r="B29" s="245"/>
      <c r="C29" s="245"/>
      <c r="D29" s="245"/>
    </row>
    <row r="30" spans="1:8" ht="15" customHeight="1" x14ac:dyDescent="0.2"/>
    <row r="31" spans="1:8" ht="15" customHeight="1" x14ac:dyDescent="0.2"/>
    <row r="32" spans="1:8" ht="15" customHeight="1" x14ac:dyDescent="0.2"/>
    <row r="33" s="1" customFormat="1" ht="15" customHeight="1" x14ac:dyDescent="0.2"/>
  </sheetData>
  <mergeCells count="9">
    <mergeCell ref="A4:G4"/>
    <mergeCell ref="D24:E24"/>
    <mergeCell ref="D26:E26"/>
    <mergeCell ref="B29:D29"/>
    <mergeCell ref="D22:E22"/>
    <mergeCell ref="C5:G5"/>
    <mergeCell ref="A8:G8"/>
    <mergeCell ref="A6:G6"/>
    <mergeCell ref="A7:G7"/>
  </mergeCells>
  <phoneticPr fontId="2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H94"/>
  <sheetViews>
    <sheetView topLeftCell="A2" zoomScaleNormal="100" workbookViewId="0">
      <selection activeCell="J12" sqref="J12"/>
    </sheetView>
  </sheetViews>
  <sheetFormatPr defaultColWidth="9.33203125" defaultRowHeight="10.199999999999999" x14ac:dyDescent="0.2"/>
  <cols>
    <col min="1" max="1" width="3.5546875" style="1" customWidth="1"/>
    <col min="2" max="2" width="4.6640625" style="1" customWidth="1"/>
    <col min="3" max="3" width="2.33203125" style="1" customWidth="1"/>
    <col min="4" max="4" width="9" style="1" customWidth="1"/>
    <col min="5" max="5" width="44.44140625" style="1" customWidth="1"/>
    <col min="6" max="6" width="15.44140625" style="76" customWidth="1"/>
    <col min="7" max="8" width="15.44140625" style="1" customWidth="1"/>
    <col min="9" max="16384" width="9.33203125" style="1"/>
  </cols>
  <sheetData>
    <row r="1" spans="1:8" ht="12.75" customHeight="1" x14ac:dyDescent="0.2">
      <c r="B1" s="227" t="s">
        <v>0</v>
      </c>
      <c r="C1" s="227"/>
      <c r="D1" s="227"/>
      <c r="E1" s="227"/>
      <c r="G1" s="2" t="s">
        <v>240</v>
      </c>
      <c r="H1" s="2"/>
    </row>
    <row r="2" spans="1:8" ht="12.75" customHeight="1" x14ac:dyDescent="0.2">
      <c r="B2" s="227" t="s">
        <v>125</v>
      </c>
      <c r="C2" s="227"/>
      <c r="D2" s="227"/>
      <c r="E2" s="227"/>
      <c r="G2" s="2" t="s">
        <v>131</v>
      </c>
      <c r="H2" s="3">
        <f>'P1 - Přehled'!H2</f>
        <v>1420</v>
      </c>
    </row>
    <row r="3" spans="1:8" ht="12.75" customHeight="1" x14ac:dyDescent="0.25">
      <c r="A3" s="228" t="s">
        <v>241</v>
      </c>
      <c r="B3" s="228"/>
      <c r="C3" s="228"/>
      <c r="D3" s="228"/>
      <c r="E3" s="228"/>
      <c r="F3" s="228"/>
      <c r="G3" s="228"/>
      <c r="H3" s="228"/>
    </row>
    <row r="4" spans="1:8" ht="12.75" customHeight="1" x14ac:dyDescent="0.25">
      <c r="A4" s="228" t="s">
        <v>339</v>
      </c>
      <c r="B4" s="228"/>
      <c r="C4" s="228"/>
      <c r="D4" s="228"/>
      <c r="E4" s="228"/>
      <c r="F4" s="228"/>
      <c r="G4" s="228"/>
      <c r="H4" s="228"/>
    </row>
    <row r="5" spans="1:8" ht="5.25" customHeight="1" x14ac:dyDescent="0.2">
      <c r="A5" s="4"/>
      <c r="B5" s="4"/>
      <c r="C5" s="4"/>
      <c r="D5" s="4"/>
      <c r="E5" s="4"/>
      <c r="F5" s="4"/>
      <c r="G5" s="4"/>
      <c r="H5" s="4"/>
    </row>
    <row r="6" spans="1:8" ht="33.75" customHeight="1" x14ac:dyDescent="0.2">
      <c r="A6" s="229" t="str">
        <f>'P1 - Přehled'!A6:H6</f>
        <v>Střední průmyslová škola stavební Liberec 1, Sokolovské náměstí 14, příspěvková organizace</v>
      </c>
      <c r="B6" s="229"/>
      <c r="C6" s="229"/>
      <c r="D6" s="229"/>
      <c r="E6" s="229"/>
      <c r="F6" s="229"/>
      <c r="G6" s="229"/>
      <c r="H6" s="229"/>
    </row>
    <row r="7" spans="1:8" ht="12" customHeight="1" thickBot="1" x14ac:dyDescent="0.25">
      <c r="A7" s="85"/>
      <c r="B7" s="85"/>
      <c r="C7" s="85"/>
      <c r="D7" s="85"/>
      <c r="E7" s="85"/>
      <c r="F7" s="230" t="s">
        <v>124</v>
      </c>
      <c r="G7" s="230"/>
      <c r="H7" s="230"/>
    </row>
    <row r="8" spans="1:8" ht="10.5" customHeight="1" thickBot="1" x14ac:dyDescent="0.25">
      <c r="A8" s="86" t="s">
        <v>2</v>
      </c>
      <c r="B8" s="246"/>
      <c r="C8" s="246"/>
      <c r="D8" s="246"/>
      <c r="E8" s="87" t="s">
        <v>3</v>
      </c>
      <c r="F8" s="88">
        <v>2022</v>
      </c>
      <c r="G8" s="89">
        <v>2023</v>
      </c>
      <c r="H8" s="90">
        <v>2024</v>
      </c>
    </row>
    <row r="9" spans="1:8" ht="10.5" customHeight="1" x14ac:dyDescent="0.2">
      <c r="A9" s="14" t="s">
        <v>245</v>
      </c>
      <c r="B9" s="247" t="s">
        <v>4</v>
      </c>
      <c r="C9" s="219"/>
      <c r="D9" s="219"/>
      <c r="E9" s="220"/>
      <c r="F9" s="91">
        <f>+F10+F18++F24+F30+F35+F43+F52+F57+F59</f>
        <v>35952123</v>
      </c>
      <c r="G9" s="91">
        <f>+G10+G18++G24+G30+G35+G43+G52+G57+G59</f>
        <v>37058000</v>
      </c>
      <c r="H9" s="91">
        <f>+H10+H18++H24+H30+H35+H43+H52+H57+H59</f>
        <v>37058000</v>
      </c>
    </row>
    <row r="10" spans="1:8" ht="10.5" customHeight="1" x14ac:dyDescent="0.2">
      <c r="A10" s="14" t="s">
        <v>138</v>
      </c>
      <c r="B10" s="79">
        <v>50</v>
      </c>
      <c r="C10" s="81" t="s">
        <v>5</v>
      </c>
      <c r="D10" s="92"/>
      <c r="E10" s="93"/>
      <c r="F10" s="60">
        <f>SUM(F11:F17)</f>
        <v>1700000</v>
      </c>
      <c r="G10" s="60">
        <f>SUM(G11:G17)</f>
        <v>2300000</v>
      </c>
      <c r="H10" s="60">
        <f>SUM(H11:H17)</f>
        <v>2300000</v>
      </c>
    </row>
    <row r="11" spans="1:8" ht="10.5" customHeight="1" x14ac:dyDescent="0.2">
      <c r="A11" s="14" t="s">
        <v>139</v>
      </c>
      <c r="B11" s="94"/>
      <c r="C11" s="78"/>
      <c r="D11" s="95">
        <v>501</v>
      </c>
      <c r="E11" s="96" t="s">
        <v>6</v>
      </c>
      <c r="F11" s="62">
        <f>'P1 - Přehled'!H12</f>
        <v>800000</v>
      </c>
      <c r="G11" s="62">
        <v>800000</v>
      </c>
      <c r="H11" s="62">
        <v>800000</v>
      </c>
    </row>
    <row r="12" spans="1:8" ht="10.5" customHeight="1" x14ac:dyDescent="0.2">
      <c r="A12" s="14" t="s">
        <v>140</v>
      </c>
      <c r="B12" s="94"/>
      <c r="C12" s="78"/>
      <c r="D12" s="97">
        <v>502</v>
      </c>
      <c r="E12" s="98" t="s">
        <v>121</v>
      </c>
      <c r="F12" s="62">
        <f>'P1 - Přehled'!H13</f>
        <v>900000</v>
      </c>
      <c r="G12" s="62">
        <v>1500000</v>
      </c>
      <c r="H12" s="62">
        <v>1500000</v>
      </c>
    </row>
    <row r="13" spans="1:8" ht="10.5" customHeight="1" x14ac:dyDescent="0.2">
      <c r="A13" s="14" t="s">
        <v>141</v>
      </c>
      <c r="B13" s="99"/>
      <c r="C13" s="78"/>
      <c r="D13" s="78">
        <v>503</v>
      </c>
      <c r="E13" s="15" t="s">
        <v>132</v>
      </c>
      <c r="F13" s="62">
        <f>'P1 - Přehled'!H14</f>
        <v>0</v>
      </c>
      <c r="G13" s="62">
        <f>'P1 - Přehled'!I14</f>
        <v>0</v>
      </c>
      <c r="H13" s="62">
        <f>'P1 - Přehled'!J14</f>
        <v>0</v>
      </c>
    </row>
    <row r="14" spans="1:8" ht="10.5" customHeight="1" x14ac:dyDescent="0.2">
      <c r="A14" s="14" t="s">
        <v>142</v>
      </c>
      <c r="B14" s="94"/>
      <c r="C14" s="83"/>
      <c r="D14" s="83">
        <v>504</v>
      </c>
      <c r="E14" s="100" t="s">
        <v>7</v>
      </c>
      <c r="F14" s="62">
        <f>'P1 - Přehled'!H15</f>
        <v>0</v>
      </c>
      <c r="G14" s="62">
        <f>'P1 - Přehled'!I15</f>
        <v>0</v>
      </c>
      <c r="H14" s="62">
        <f>'P1 - Přehled'!J15</f>
        <v>0</v>
      </c>
    </row>
    <row r="15" spans="1:8" ht="10.5" customHeight="1" x14ac:dyDescent="0.2">
      <c r="A15" s="14" t="s">
        <v>143</v>
      </c>
      <c r="B15" s="94"/>
      <c r="C15" s="83"/>
      <c r="D15" s="83">
        <v>506</v>
      </c>
      <c r="E15" s="100" t="s">
        <v>135</v>
      </c>
      <c r="F15" s="62">
        <f>'P1 - Přehled'!H16</f>
        <v>0</v>
      </c>
      <c r="G15" s="62">
        <f>'P1 - Přehled'!I16</f>
        <v>0</v>
      </c>
      <c r="H15" s="62">
        <f>'P1 - Přehled'!J16</f>
        <v>0</v>
      </c>
    </row>
    <row r="16" spans="1:8" ht="10.5" customHeight="1" x14ac:dyDescent="0.2">
      <c r="A16" s="14" t="s">
        <v>144</v>
      </c>
      <c r="B16" s="94"/>
      <c r="C16" s="83"/>
      <c r="D16" s="83">
        <v>507</v>
      </c>
      <c r="E16" s="100" t="s">
        <v>136</v>
      </c>
      <c r="F16" s="62">
        <f>'P1 - Přehled'!H17</f>
        <v>0</v>
      </c>
      <c r="G16" s="62">
        <f>'P1 - Přehled'!I17</f>
        <v>0</v>
      </c>
      <c r="H16" s="62">
        <f>'P1 - Přehled'!J17</f>
        <v>0</v>
      </c>
    </row>
    <row r="17" spans="1:8" ht="10.5" customHeight="1" x14ac:dyDescent="0.2">
      <c r="A17" s="14" t="s">
        <v>145</v>
      </c>
      <c r="B17" s="94"/>
      <c r="C17" s="83"/>
      <c r="D17" s="83">
        <v>508</v>
      </c>
      <c r="E17" s="100" t="s">
        <v>137</v>
      </c>
      <c r="F17" s="62">
        <f>'P1 - Přehled'!H18</f>
        <v>0</v>
      </c>
      <c r="G17" s="62">
        <f>'P1 - Přehled'!I18</f>
        <v>0</v>
      </c>
      <c r="H17" s="62">
        <f>'P1 - Přehled'!J18</f>
        <v>0</v>
      </c>
    </row>
    <row r="18" spans="1:8" ht="10.5" customHeight="1" x14ac:dyDescent="0.2">
      <c r="A18" s="14" t="s">
        <v>146</v>
      </c>
      <c r="B18" s="79">
        <v>51</v>
      </c>
      <c r="C18" s="80" t="s">
        <v>8</v>
      </c>
      <c r="D18" s="80"/>
      <c r="E18" s="80"/>
      <c r="F18" s="60">
        <f>SUM(F19:F23)</f>
        <v>1950000</v>
      </c>
      <c r="G18" s="60">
        <f>SUM(G19:G23)</f>
        <v>1960000</v>
      </c>
      <c r="H18" s="60">
        <f>SUM(H19:H23)</f>
        <v>1960000</v>
      </c>
    </row>
    <row r="19" spans="1:8" ht="10.5" customHeight="1" x14ac:dyDescent="0.2">
      <c r="A19" s="14" t="s">
        <v>147</v>
      </c>
      <c r="B19" s="94"/>
      <c r="C19" s="78"/>
      <c r="D19" s="101">
        <v>511</v>
      </c>
      <c r="E19" s="102" t="s">
        <v>115</v>
      </c>
      <c r="F19" s="62">
        <f>'P1 - Přehled'!H20</f>
        <v>790000</v>
      </c>
      <c r="G19" s="62">
        <v>800000</v>
      </c>
      <c r="H19" s="62">
        <v>800000</v>
      </c>
    </row>
    <row r="20" spans="1:8" ht="10.5" customHeight="1" x14ac:dyDescent="0.2">
      <c r="A20" s="14" t="s">
        <v>148</v>
      </c>
      <c r="B20" s="94"/>
      <c r="C20" s="78"/>
      <c r="D20" s="103">
        <v>512</v>
      </c>
      <c r="E20" s="104" t="s">
        <v>9</v>
      </c>
      <c r="F20" s="62">
        <f>'P1 - Přehled'!H21</f>
        <v>150000</v>
      </c>
      <c r="G20" s="62">
        <v>150000</v>
      </c>
      <c r="H20" s="62">
        <v>150000</v>
      </c>
    </row>
    <row r="21" spans="1:8" ht="10.5" customHeight="1" x14ac:dyDescent="0.2">
      <c r="A21" s="14" t="s">
        <v>149</v>
      </c>
      <c r="B21" s="99"/>
      <c r="C21" s="78"/>
      <c r="D21" s="78">
        <v>513</v>
      </c>
      <c r="E21" s="15" t="s">
        <v>10</v>
      </c>
      <c r="F21" s="62">
        <f>'P1 - Přehled'!H22</f>
        <v>10000</v>
      </c>
      <c r="G21" s="62">
        <v>10000</v>
      </c>
      <c r="H21" s="62">
        <v>10000</v>
      </c>
    </row>
    <row r="22" spans="1:8" ht="10.5" customHeight="1" x14ac:dyDescent="0.2">
      <c r="A22" s="14" t="s">
        <v>150</v>
      </c>
      <c r="B22" s="99"/>
      <c r="C22" s="78"/>
      <c r="D22" s="78">
        <v>516</v>
      </c>
      <c r="E22" s="15" t="s">
        <v>28</v>
      </c>
      <c r="F22" s="62">
        <f>'P1 - Přehled'!H23</f>
        <v>0</v>
      </c>
      <c r="G22" s="62">
        <f>'P1 - Přehled'!I23</f>
        <v>0</v>
      </c>
      <c r="H22" s="62">
        <f>'P1 - Přehled'!J23</f>
        <v>0</v>
      </c>
    </row>
    <row r="23" spans="1:8" ht="10.5" customHeight="1" x14ac:dyDescent="0.2">
      <c r="A23" s="14" t="s">
        <v>151</v>
      </c>
      <c r="B23" s="99"/>
      <c r="C23" s="78"/>
      <c r="D23" s="78">
        <v>518</v>
      </c>
      <c r="E23" s="15" t="s">
        <v>11</v>
      </c>
      <c r="F23" s="62">
        <f>'P1 - Přehled'!H24</f>
        <v>1000000</v>
      </c>
      <c r="G23" s="62">
        <v>1000000</v>
      </c>
      <c r="H23" s="62">
        <v>1000000</v>
      </c>
    </row>
    <row r="24" spans="1:8" ht="10.5" customHeight="1" x14ac:dyDescent="0.2">
      <c r="A24" s="14" t="s">
        <v>152</v>
      </c>
      <c r="B24" s="79">
        <v>52</v>
      </c>
      <c r="C24" s="80" t="s">
        <v>12</v>
      </c>
      <c r="D24" s="80"/>
      <c r="E24" s="80"/>
      <c r="F24" s="60">
        <f>SUM(F25:F29)</f>
        <v>31517123</v>
      </c>
      <c r="G24" s="60">
        <f>SUM(G25:G29)</f>
        <v>32013000</v>
      </c>
      <c r="H24" s="60">
        <f>SUM(H25:H29)</f>
        <v>32013000</v>
      </c>
    </row>
    <row r="25" spans="1:8" ht="10.5" customHeight="1" x14ac:dyDescent="0.2">
      <c r="A25" s="14" t="s">
        <v>153</v>
      </c>
      <c r="B25" s="94"/>
      <c r="C25" s="78"/>
      <c r="D25" s="78">
        <v>521</v>
      </c>
      <c r="E25" s="15" t="s">
        <v>13</v>
      </c>
      <c r="F25" s="62">
        <f>'P1 - Přehled'!H26</f>
        <v>23145893</v>
      </c>
      <c r="G25" s="62">
        <v>23500000</v>
      </c>
      <c r="H25" s="62">
        <v>23500000</v>
      </c>
    </row>
    <row r="26" spans="1:8" ht="10.5" customHeight="1" x14ac:dyDescent="0.2">
      <c r="A26" s="14" t="s">
        <v>154</v>
      </c>
      <c r="B26" s="94"/>
      <c r="C26" s="78"/>
      <c r="D26" s="78">
        <v>524</v>
      </c>
      <c r="E26" s="15" t="s">
        <v>99</v>
      </c>
      <c r="F26" s="62">
        <f>'P1 - Přehled'!H27</f>
        <v>7823312</v>
      </c>
      <c r="G26" s="62">
        <v>7943000</v>
      </c>
      <c r="H26" s="62">
        <v>7943000</v>
      </c>
    </row>
    <row r="27" spans="1:8" ht="10.5" customHeight="1" x14ac:dyDescent="0.2">
      <c r="A27" s="14" t="s">
        <v>155</v>
      </c>
      <c r="B27" s="99"/>
      <c r="C27" s="78"/>
      <c r="D27" s="78">
        <v>525</v>
      </c>
      <c r="E27" s="15" t="s">
        <v>133</v>
      </c>
      <c r="F27" s="62">
        <f>'P1 - Přehled'!H28</f>
        <v>85000</v>
      </c>
      <c r="G27" s="62">
        <v>90000</v>
      </c>
      <c r="H27" s="62">
        <v>90000</v>
      </c>
    </row>
    <row r="28" spans="1:8" ht="10.5" customHeight="1" x14ac:dyDescent="0.2">
      <c r="A28" s="14" t="s">
        <v>156</v>
      </c>
      <c r="B28" s="99"/>
      <c r="C28" s="78"/>
      <c r="D28" s="78">
        <v>527</v>
      </c>
      <c r="E28" s="15" t="s">
        <v>14</v>
      </c>
      <c r="F28" s="62">
        <f>'P1 - Přehled'!H29</f>
        <v>462918</v>
      </c>
      <c r="G28" s="62">
        <v>480000</v>
      </c>
      <c r="H28" s="62">
        <v>480000</v>
      </c>
    </row>
    <row r="29" spans="1:8" ht="10.5" customHeight="1" x14ac:dyDescent="0.2">
      <c r="A29" s="14" t="s">
        <v>157</v>
      </c>
      <c r="B29" s="99"/>
      <c r="C29" s="83"/>
      <c r="D29" s="105">
        <v>528</v>
      </c>
      <c r="E29" s="106" t="s">
        <v>318</v>
      </c>
      <c r="F29" s="62">
        <f>'P1 - Přehled'!H30</f>
        <v>0</v>
      </c>
      <c r="G29" s="62">
        <f>'P1 - Přehled'!I30</f>
        <v>0</v>
      </c>
      <c r="H29" s="62">
        <f>'P1 - Přehled'!J30</f>
        <v>0</v>
      </c>
    </row>
    <row r="30" spans="1:8" ht="10.5" customHeight="1" x14ac:dyDescent="0.2">
      <c r="A30" s="14" t="s">
        <v>158</v>
      </c>
      <c r="B30" s="79">
        <v>53</v>
      </c>
      <c r="C30" s="81" t="s">
        <v>15</v>
      </c>
      <c r="D30" s="92"/>
      <c r="E30" s="92"/>
      <c r="F30" s="60">
        <f>SUM(F31:F34)</f>
        <v>0</v>
      </c>
      <c r="G30" s="60">
        <f>SUM(G31:G34)</f>
        <v>0</v>
      </c>
      <c r="H30" s="60">
        <f>SUM(H31:H34)</f>
        <v>0</v>
      </c>
    </row>
    <row r="31" spans="1:8" ht="10.5" customHeight="1" x14ac:dyDescent="0.2">
      <c r="A31" s="14" t="s">
        <v>159</v>
      </c>
      <c r="B31" s="94"/>
      <c r="C31" s="78"/>
      <c r="D31" s="95">
        <v>531</v>
      </c>
      <c r="E31" s="107" t="s">
        <v>16</v>
      </c>
      <c r="F31" s="62">
        <f>'P1 - Přehled'!H32</f>
        <v>0</v>
      </c>
      <c r="G31" s="62">
        <f>'P1 - Přehled'!I32</f>
        <v>0</v>
      </c>
      <c r="H31" s="62">
        <f>'P1 - Přehled'!J32</f>
        <v>0</v>
      </c>
    </row>
    <row r="32" spans="1:8" ht="10.5" customHeight="1" x14ac:dyDescent="0.2">
      <c r="A32" s="14" t="s">
        <v>160</v>
      </c>
      <c r="B32" s="94"/>
      <c r="C32" s="78"/>
      <c r="D32" s="108">
        <v>532</v>
      </c>
      <c r="E32" s="109" t="s">
        <v>17</v>
      </c>
      <c r="F32" s="62">
        <f>'P1 - Přehled'!H33</f>
        <v>0</v>
      </c>
      <c r="G32" s="62">
        <f>'P1 - Přehled'!I33</f>
        <v>0</v>
      </c>
      <c r="H32" s="62">
        <f>'P1 - Přehled'!J33</f>
        <v>0</v>
      </c>
    </row>
    <row r="33" spans="1:8" ht="10.5" customHeight="1" x14ac:dyDescent="0.2">
      <c r="A33" s="14" t="s">
        <v>161</v>
      </c>
      <c r="B33" s="94"/>
      <c r="C33" s="78"/>
      <c r="D33" s="97">
        <v>538</v>
      </c>
      <c r="E33" s="110" t="s">
        <v>134</v>
      </c>
      <c r="F33" s="62">
        <f>'P1 - Přehled'!H34</f>
        <v>0</v>
      </c>
      <c r="G33" s="62">
        <f>'P1 - Přehled'!I34</f>
        <v>0</v>
      </c>
      <c r="H33" s="62">
        <f>'P1 - Přehled'!J34</f>
        <v>0</v>
      </c>
    </row>
    <row r="34" spans="1:8" ht="10.5" customHeight="1" x14ac:dyDescent="0.2">
      <c r="A34" s="14" t="s">
        <v>162</v>
      </c>
      <c r="B34" s="94"/>
      <c r="C34" s="78"/>
      <c r="D34" s="97">
        <v>539</v>
      </c>
      <c r="E34" s="110" t="s">
        <v>220</v>
      </c>
      <c r="F34" s="62">
        <f>'P1 - Přehled'!H35</f>
        <v>0</v>
      </c>
      <c r="G34" s="62">
        <f>'P1 - Přehled'!I35</f>
        <v>0</v>
      </c>
      <c r="H34" s="62">
        <f>'P1 - Přehled'!J35</f>
        <v>0</v>
      </c>
    </row>
    <row r="35" spans="1:8" ht="10.5" customHeight="1" x14ac:dyDescent="0.2">
      <c r="A35" s="14" t="s">
        <v>163</v>
      </c>
      <c r="B35" s="82">
        <v>54</v>
      </c>
      <c r="C35" s="80" t="s">
        <v>18</v>
      </c>
      <c r="D35" s="80"/>
      <c r="E35" s="80"/>
      <c r="F35" s="60">
        <f>SUM(F36:F42)</f>
        <v>50000</v>
      </c>
      <c r="G35" s="60">
        <f>SUM(G36:G42)</f>
        <v>50000</v>
      </c>
      <c r="H35" s="60">
        <f>SUM(H36:H42)</f>
        <v>50000</v>
      </c>
    </row>
    <row r="36" spans="1:8" ht="10.5" customHeight="1" x14ac:dyDescent="0.2">
      <c r="A36" s="14" t="s">
        <v>164</v>
      </c>
      <c r="B36" s="30"/>
      <c r="C36" s="78"/>
      <c r="D36" s="78">
        <v>541</v>
      </c>
      <c r="E36" s="15" t="s">
        <v>19</v>
      </c>
      <c r="F36" s="62">
        <f>'P1 - Přehled'!H37</f>
        <v>0</v>
      </c>
      <c r="G36" s="62">
        <f>'P1 - Přehled'!I37</f>
        <v>0</v>
      </c>
      <c r="H36" s="62">
        <f>'P1 - Přehled'!J37</f>
        <v>0</v>
      </c>
    </row>
    <row r="37" spans="1:8" ht="10.5" customHeight="1" x14ac:dyDescent="0.2">
      <c r="A37" s="14" t="s">
        <v>165</v>
      </c>
      <c r="B37" s="30"/>
      <c r="C37" s="78"/>
      <c r="D37" s="78">
        <v>542</v>
      </c>
      <c r="E37" s="15" t="s">
        <v>94</v>
      </c>
      <c r="F37" s="62">
        <f>'P1 - Přehled'!H38</f>
        <v>0</v>
      </c>
      <c r="G37" s="62">
        <f>'P1 - Přehled'!I38</f>
        <v>0</v>
      </c>
      <c r="H37" s="62">
        <f>'P1 - Přehled'!J38</f>
        <v>0</v>
      </c>
    </row>
    <row r="38" spans="1:8" ht="10.5" customHeight="1" x14ac:dyDescent="0.2">
      <c r="A38" s="14" t="s">
        <v>166</v>
      </c>
      <c r="B38" s="111"/>
      <c r="C38" s="78"/>
      <c r="D38" s="78">
        <v>543</v>
      </c>
      <c r="E38" s="15" t="s">
        <v>21</v>
      </c>
      <c r="F38" s="62">
        <f>'P1 - Přehled'!H39</f>
        <v>0</v>
      </c>
      <c r="G38" s="62">
        <f>'P1 - Přehled'!I39</f>
        <v>0</v>
      </c>
      <c r="H38" s="62">
        <f>'P1 - Přehled'!J39</f>
        <v>0</v>
      </c>
    </row>
    <row r="39" spans="1:8" s="29" customFormat="1" ht="10.5" customHeight="1" x14ac:dyDescent="0.2">
      <c r="A39" s="14" t="s">
        <v>167</v>
      </c>
      <c r="B39" s="111"/>
      <c r="C39" s="78"/>
      <c r="D39" s="78">
        <v>544</v>
      </c>
      <c r="E39" s="15" t="s">
        <v>23</v>
      </c>
      <c r="F39" s="62">
        <f>'P1 - Přehled'!H40</f>
        <v>0</v>
      </c>
      <c r="G39" s="62">
        <f>'P1 - Přehled'!I40</f>
        <v>0</v>
      </c>
      <c r="H39" s="62">
        <f>'P1 - Přehled'!J40</f>
        <v>0</v>
      </c>
    </row>
    <row r="40" spans="1:8" ht="10.5" customHeight="1" x14ac:dyDescent="0.2">
      <c r="A40" s="14" t="s">
        <v>168</v>
      </c>
      <c r="B40" s="111"/>
      <c r="C40" s="78"/>
      <c r="D40" s="78">
        <v>547</v>
      </c>
      <c r="E40" s="15" t="s">
        <v>22</v>
      </c>
      <c r="F40" s="62">
        <f>'P1 - Přehled'!H41</f>
        <v>0</v>
      </c>
      <c r="G40" s="62">
        <f>'P1 - Přehled'!I41</f>
        <v>0</v>
      </c>
      <c r="H40" s="62">
        <f>'P1 - Přehled'!J41</f>
        <v>0</v>
      </c>
    </row>
    <row r="41" spans="1:8" s="29" customFormat="1" ht="10.5" customHeight="1" x14ac:dyDescent="0.2">
      <c r="A41" s="14" t="s">
        <v>169</v>
      </c>
      <c r="B41" s="111"/>
      <c r="C41" s="112"/>
      <c r="D41" s="83">
        <v>548</v>
      </c>
      <c r="E41" s="100" t="s">
        <v>77</v>
      </c>
      <c r="F41" s="62">
        <f>'P1 - Přehled'!H42</f>
        <v>0</v>
      </c>
      <c r="G41" s="62">
        <f>'P1 - Přehled'!I42</f>
        <v>0</v>
      </c>
      <c r="H41" s="62">
        <f>'P1 - Přehled'!J42</f>
        <v>0</v>
      </c>
    </row>
    <row r="42" spans="1:8" s="29" customFormat="1" ht="10.5" customHeight="1" x14ac:dyDescent="0.2">
      <c r="A42" s="14" t="s">
        <v>170</v>
      </c>
      <c r="B42" s="111"/>
      <c r="C42" s="83"/>
      <c r="D42" s="83">
        <v>549</v>
      </c>
      <c r="E42" s="100" t="s">
        <v>219</v>
      </c>
      <c r="F42" s="62">
        <f>'P1 - Přehled'!H43</f>
        <v>50000</v>
      </c>
      <c r="G42" s="62">
        <v>50000</v>
      </c>
      <c r="H42" s="62">
        <v>50000</v>
      </c>
    </row>
    <row r="43" spans="1:8" ht="10.5" customHeight="1" x14ac:dyDescent="0.2">
      <c r="A43" s="14" t="s">
        <v>171</v>
      </c>
      <c r="B43" s="79">
        <v>55</v>
      </c>
      <c r="C43" s="80" t="s">
        <v>100</v>
      </c>
      <c r="D43" s="80"/>
      <c r="E43" s="80"/>
      <c r="F43" s="60">
        <f>SUM(F44:F51)</f>
        <v>735000</v>
      </c>
      <c r="G43" s="60">
        <f>SUM(G44:G51)</f>
        <v>735000</v>
      </c>
      <c r="H43" s="60">
        <f>SUM(H44:H51)</f>
        <v>735000</v>
      </c>
    </row>
    <row r="44" spans="1:8" ht="10.5" customHeight="1" x14ac:dyDescent="0.2">
      <c r="A44" s="14" t="s">
        <v>172</v>
      </c>
      <c r="B44" s="99"/>
      <c r="C44" s="78"/>
      <c r="D44" s="78">
        <v>551</v>
      </c>
      <c r="E44" s="15" t="s">
        <v>89</v>
      </c>
      <c r="F44" s="62">
        <f>'P1 - Přehled'!H45</f>
        <v>285000</v>
      </c>
      <c r="G44" s="62">
        <v>285000</v>
      </c>
      <c r="H44" s="62">
        <v>285000</v>
      </c>
    </row>
    <row r="45" spans="1:8" ht="10.5" customHeight="1" x14ac:dyDescent="0.2">
      <c r="A45" s="14" t="s">
        <v>173</v>
      </c>
      <c r="B45" s="111"/>
      <c r="C45" s="78"/>
      <c r="D45" s="78">
        <v>552</v>
      </c>
      <c r="E45" s="15" t="s">
        <v>221</v>
      </c>
      <c r="F45" s="62">
        <f>'P1 - Přehled'!H46</f>
        <v>0</v>
      </c>
      <c r="G45" s="62">
        <f>'P1 - Přehled'!I46</f>
        <v>0</v>
      </c>
      <c r="H45" s="62">
        <f>'P1 - Přehled'!J46</f>
        <v>0</v>
      </c>
    </row>
    <row r="46" spans="1:8" ht="10.5" customHeight="1" x14ac:dyDescent="0.2">
      <c r="A46" s="14" t="s">
        <v>174</v>
      </c>
      <c r="B46" s="30"/>
      <c r="C46" s="78"/>
      <c r="D46" s="78">
        <v>553</v>
      </c>
      <c r="E46" s="15" t="s">
        <v>222</v>
      </c>
      <c r="F46" s="62">
        <f>'P1 - Přehled'!H47</f>
        <v>0</v>
      </c>
      <c r="G46" s="62">
        <f>'P1 - Přehled'!I47</f>
        <v>0</v>
      </c>
      <c r="H46" s="62">
        <f>'P1 - Přehled'!J47</f>
        <v>0</v>
      </c>
    </row>
    <row r="47" spans="1:8" s="29" customFormat="1" ht="10.5" customHeight="1" x14ac:dyDescent="0.2">
      <c r="A47" s="14" t="s">
        <v>175</v>
      </c>
      <c r="B47" s="111"/>
      <c r="C47" s="84"/>
      <c r="D47" s="78">
        <v>554</v>
      </c>
      <c r="E47" s="15" t="s">
        <v>78</v>
      </c>
      <c r="F47" s="62">
        <f>'P1 - Přehled'!H48</f>
        <v>0</v>
      </c>
      <c r="G47" s="62">
        <f>'P1 - Přehled'!I48</f>
        <v>0</v>
      </c>
      <c r="H47" s="62">
        <f>'P1 - Přehled'!J48</f>
        <v>0</v>
      </c>
    </row>
    <row r="48" spans="1:8" ht="10.5" customHeight="1" x14ac:dyDescent="0.2">
      <c r="A48" s="14" t="s">
        <v>176</v>
      </c>
      <c r="B48" s="30"/>
      <c r="C48" s="78"/>
      <c r="D48" s="78">
        <v>555</v>
      </c>
      <c r="E48" s="15" t="s">
        <v>90</v>
      </c>
      <c r="F48" s="62">
        <f>'P1 - Přehled'!H49</f>
        <v>0</v>
      </c>
      <c r="G48" s="62">
        <f>'P1 - Přehled'!I49</f>
        <v>0</v>
      </c>
      <c r="H48" s="62">
        <f>'P1 - Přehled'!J49</f>
        <v>0</v>
      </c>
    </row>
    <row r="49" spans="1:8" ht="10.5" customHeight="1" x14ac:dyDescent="0.2">
      <c r="A49" s="14" t="s">
        <v>177</v>
      </c>
      <c r="B49" s="30"/>
      <c r="C49" s="83"/>
      <c r="D49" s="83">
        <v>556</v>
      </c>
      <c r="E49" s="100" t="s">
        <v>91</v>
      </c>
      <c r="F49" s="62">
        <f>'P1 - Přehled'!H50</f>
        <v>0</v>
      </c>
      <c r="G49" s="62">
        <f>'P1 - Přehled'!I50</f>
        <v>0</v>
      </c>
      <c r="H49" s="62">
        <f>'P1 - Přehled'!J50</f>
        <v>0</v>
      </c>
    </row>
    <row r="50" spans="1:8" s="29" customFormat="1" ht="10.5" customHeight="1" x14ac:dyDescent="0.2">
      <c r="A50" s="14" t="s">
        <v>178</v>
      </c>
      <c r="B50" s="111"/>
      <c r="C50" s="78"/>
      <c r="D50" s="78">
        <v>557</v>
      </c>
      <c r="E50" s="15" t="s">
        <v>223</v>
      </c>
      <c r="F50" s="62">
        <f>'P1 - Přehled'!H51</f>
        <v>0</v>
      </c>
      <c r="G50" s="62">
        <f>'P1 - Přehled'!I51</f>
        <v>0</v>
      </c>
      <c r="H50" s="62">
        <f>'P1 - Přehled'!J51</f>
        <v>0</v>
      </c>
    </row>
    <row r="51" spans="1:8" s="29" customFormat="1" ht="10.5" customHeight="1" x14ac:dyDescent="0.2">
      <c r="A51" s="14" t="s">
        <v>179</v>
      </c>
      <c r="B51" s="111"/>
      <c r="C51" s="78"/>
      <c r="D51" s="78">
        <v>558</v>
      </c>
      <c r="E51" s="15" t="s">
        <v>224</v>
      </c>
      <c r="F51" s="62">
        <f>'P1 - Přehled'!H52</f>
        <v>450000</v>
      </c>
      <c r="G51" s="62">
        <v>450000</v>
      </c>
      <c r="H51" s="62">
        <v>450000</v>
      </c>
    </row>
    <row r="52" spans="1:8" ht="10.5" customHeight="1" x14ac:dyDescent="0.2">
      <c r="A52" s="14" t="s">
        <v>180</v>
      </c>
      <c r="B52" s="79">
        <v>56</v>
      </c>
      <c r="C52" s="80" t="s">
        <v>79</v>
      </c>
      <c r="D52" s="80"/>
      <c r="E52" s="80"/>
      <c r="F52" s="60">
        <f>SUM(F53:F56)</f>
        <v>0</v>
      </c>
      <c r="G52" s="60">
        <f>SUM(G53:G56)</f>
        <v>0</v>
      </c>
      <c r="H52" s="60">
        <f>SUM(H53:H56)</f>
        <v>0</v>
      </c>
    </row>
    <row r="53" spans="1:8" s="29" customFormat="1" ht="10.5" customHeight="1" x14ac:dyDescent="0.2">
      <c r="A53" s="14" t="s">
        <v>181</v>
      </c>
      <c r="B53" s="111"/>
      <c r="C53" s="83"/>
      <c r="D53" s="105">
        <v>562</v>
      </c>
      <c r="E53" s="113" t="s">
        <v>20</v>
      </c>
      <c r="F53" s="62">
        <f>'P1 - Přehled'!H54</f>
        <v>0</v>
      </c>
      <c r="G53" s="62">
        <f>'P1 - Přehled'!I54</f>
        <v>0</v>
      </c>
      <c r="H53" s="62">
        <f>'P1 - Přehled'!J54</f>
        <v>0</v>
      </c>
    </row>
    <row r="54" spans="1:8" s="29" customFormat="1" ht="10.5" customHeight="1" x14ac:dyDescent="0.2">
      <c r="A54" s="14" t="s">
        <v>182</v>
      </c>
      <c r="B54" s="111"/>
      <c r="C54" s="83"/>
      <c r="D54" s="105">
        <v>563</v>
      </c>
      <c r="E54" s="113" t="s">
        <v>76</v>
      </c>
      <c r="F54" s="62">
        <f>'P1 - Přehled'!H55</f>
        <v>0</v>
      </c>
      <c r="G54" s="62">
        <f>'P1 - Přehled'!I55</f>
        <v>0</v>
      </c>
      <c r="H54" s="62">
        <f>'P1 - Přehled'!J55</f>
        <v>0</v>
      </c>
    </row>
    <row r="55" spans="1:8" s="29" customFormat="1" ht="10.5" customHeight="1" x14ac:dyDescent="0.2">
      <c r="A55" s="14" t="s">
        <v>183</v>
      </c>
      <c r="B55" s="111"/>
      <c r="C55" s="112"/>
      <c r="D55" s="105">
        <v>564</v>
      </c>
      <c r="E55" s="113" t="s">
        <v>80</v>
      </c>
      <c r="F55" s="62">
        <f>'P1 - Přehled'!H56</f>
        <v>0</v>
      </c>
      <c r="G55" s="62">
        <f>'P1 - Přehled'!I56</f>
        <v>0</v>
      </c>
      <c r="H55" s="62">
        <f>'P1 - Přehled'!J56</f>
        <v>0</v>
      </c>
    </row>
    <row r="56" spans="1:8" s="29" customFormat="1" ht="10.5" customHeight="1" x14ac:dyDescent="0.2">
      <c r="A56" s="14" t="s">
        <v>184</v>
      </c>
      <c r="B56" s="111"/>
      <c r="C56" s="112"/>
      <c r="D56" s="105">
        <v>569</v>
      </c>
      <c r="E56" s="113" t="s">
        <v>81</v>
      </c>
      <c r="F56" s="62">
        <f>'P1 - Přehled'!H57</f>
        <v>0</v>
      </c>
      <c r="G56" s="62">
        <f>'P1 - Přehled'!I57</f>
        <v>0</v>
      </c>
      <c r="H56" s="62">
        <f>'P1 - Přehled'!J57</f>
        <v>0</v>
      </c>
    </row>
    <row r="57" spans="1:8" ht="10.5" customHeight="1" x14ac:dyDescent="0.2">
      <c r="A57" s="14" t="s">
        <v>185</v>
      </c>
      <c r="B57" s="79">
        <v>57</v>
      </c>
      <c r="C57" s="80" t="s">
        <v>225</v>
      </c>
      <c r="D57" s="80"/>
      <c r="E57" s="80"/>
      <c r="F57" s="60">
        <f>SUM(F58)</f>
        <v>0</v>
      </c>
      <c r="G57" s="60">
        <f>SUM(G58)</f>
        <v>0</v>
      </c>
      <c r="H57" s="60">
        <f>SUM(H58)</f>
        <v>0</v>
      </c>
    </row>
    <row r="58" spans="1:8" ht="10.5" customHeight="1" x14ac:dyDescent="0.2">
      <c r="A58" s="14" t="s">
        <v>186</v>
      </c>
      <c r="B58" s="30"/>
      <c r="C58" s="112"/>
      <c r="D58" s="105">
        <v>572</v>
      </c>
      <c r="E58" s="113" t="s">
        <v>226</v>
      </c>
      <c r="F58" s="62">
        <f>'P1 - Přehled'!H59</f>
        <v>0</v>
      </c>
      <c r="G58" s="62">
        <f>'P1 - Přehled'!I59</f>
        <v>0</v>
      </c>
      <c r="H58" s="62">
        <f>'P1 - Přehled'!J59</f>
        <v>0</v>
      </c>
    </row>
    <row r="59" spans="1:8" ht="10.5" customHeight="1" x14ac:dyDescent="0.2">
      <c r="A59" s="14" t="s">
        <v>187</v>
      </c>
      <c r="B59" s="79">
        <v>59</v>
      </c>
      <c r="C59" s="80" t="s">
        <v>24</v>
      </c>
      <c r="D59" s="81"/>
      <c r="E59" s="81"/>
      <c r="F59" s="60">
        <f>SUM(F60:F61)</f>
        <v>0</v>
      </c>
      <c r="G59" s="60">
        <f>SUM(G60:G61)</f>
        <v>0</v>
      </c>
      <c r="H59" s="60">
        <f>SUM(H60:H61)</f>
        <v>0</v>
      </c>
    </row>
    <row r="60" spans="1:8" ht="10.5" customHeight="1" x14ac:dyDescent="0.2">
      <c r="A60" s="14" t="s">
        <v>188</v>
      </c>
      <c r="B60" s="30"/>
      <c r="C60" s="78"/>
      <c r="D60" s="97">
        <v>591</v>
      </c>
      <c r="E60" s="110" t="s">
        <v>25</v>
      </c>
      <c r="F60" s="62">
        <f>'P1 - Přehled'!H61</f>
        <v>0</v>
      </c>
      <c r="G60" s="62">
        <f>'P1 - Přehled'!I61</f>
        <v>0</v>
      </c>
      <c r="H60" s="62">
        <f>'P1 - Přehled'!J61</f>
        <v>0</v>
      </c>
    </row>
    <row r="61" spans="1:8" ht="10.5" customHeight="1" x14ac:dyDescent="0.2">
      <c r="A61" s="14" t="s">
        <v>189</v>
      </c>
      <c r="B61" s="114"/>
      <c r="C61" s="78"/>
      <c r="D61" s="97">
        <v>595</v>
      </c>
      <c r="E61" s="110" t="s">
        <v>26</v>
      </c>
      <c r="F61" s="62">
        <f>'P1 - Přehled'!H62</f>
        <v>0</v>
      </c>
      <c r="G61" s="62">
        <f>'P1 - Přehled'!I62</f>
        <v>0</v>
      </c>
      <c r="H61" s="62">
        <f>'P1 - Přehled'!J62</f>
        <v>0</v>
      </c>
    </row>
    <row r="62" spans="1:8" ht="10.5" customHeight="1" x14ac:dyDescent="0.2">
      <c r="A62" s="115" t="s">
        <v>190</v>
      </c>
      <c r="B62" s="248" t="s">
        <v>27</v>
      </c>
      <c r="C62" s="249"/>
      <c r="D62" s="249"/>
      <c r="E62" s="250"/>
      <c r="F62" s="116">
        <f>F63+F69+F79+F85</f>
        <v>35952123</v>
      </c>
      <c r="G62" s="116">
        <f>G63+G69+G79+G85</f>
        <v>37058000</v>
      </c>
      <c r="H62" s="116">
        <f>H63+H69+H79+H85</f>
        <v>37058000</v>
      </c>
    </row>
    <row r="63" spans="1:8" ht="10.5" customHeight="1" x14ac:dyDescent="0.2">
      <c r="A63" s="14" t="s">
        <v>191</v>
      </c>
      <c r="B63" s="79">
        <v>60</v>
      </c>
      <c r="C63" s="80" t="s">
        <v>102</v>
      </c>
      <c r="D63" s="80"/>
      <c r="E63" s="80"/>
      <c r="F63" s="60">
        <f>SUM(F64:F68)</f>
        <v>25000</v>
      </c>
      <c r="G63" s="60">
        <f>SUM(G64:G68)</f>
        <v>25000</v>
      </c>
      <c r="H63" s="60">
        <f>SUM(H64:H68)</f>
        <v>25000</v>
      </c>
    </row>
    <row r="64" spans="1:8" ht="10.5" customHeight="1" x14ac:dyDescent="0.2">
      <c r="A64" s="14" t="s">
        <v>192</v>
      </c>
      <c r="B64" s="30"/>
      <c r="C64" s="78"/>
      <c r="D64" s="78">
        <v>601</v>
      </c>
      <c r="E64" s="15" t="s">
        <v>92</v>
      </c>
      <c r="F64" s="62">
        <f>'P1 - Přehled'!H65</f>
        <v>0</v>
      </c>
      <c r="G64" s="62">
        <f>'P1 - Přehled'!I65</f>
        <v>0</v>
      </c>
      <c r="H64" s="62">
        <f>'P1 - Přehled'!J65</f>
        <v>0</v>
      </c>
    </row>
    <row r="65" spans="1:8" ht="10.5" customHeight="1" x14ac:dyDescent="0.2">
      <c r="A65" s="14" t="s">
        <v>193</v>
      </c>
      <c r="B65" s="30"/>
      <c r="C65" s="78"/>
      <c r="D65" s="78">
        <v>602</v>
      </c>
      <c r="E65" s="15" t="s">
        <v>93</v>
      </c>
      <c r="F65" s="62">
        <f>'P1 - Přehled'!H66</f>
        <v>0</v>
      </c>
      <c r="G65" s="62">
        <f>'P1 - Přehled'!I66</f>
        <v>0</v>
      </c>
      <c r="H65" s="62">
        <f>'P1 - Přehled'!J66</f>
        <v>0</v>
      </c>
    </row>
    <row r="66" spans="1:8" s="29" customFormat="1" ht="10.5" customHeight="1" x14ac:dyDescent="0.2">
      <c r="A66" s="14" t="s">
        <v>194</v>
      </c>
      <c r="B66" s="111"/>
      <c r="C66" s="112"/>
      <c r="D66" s="83">
        <v>603</v>
      </c>
      <c r="E66" s="100" t="s">
        <v>82</v>
      </c>
      <c r="F66" s="62">
        <f>'P1 - Přehled'!H67</f>
        <v>0</v>
      </c>
      <c r="G66" s="62">
        <f>'P1 - Přehled'!I67</f>
        <v>0</v>
      </c>
      <c r="H66" s="62">
        <f>'P1 - Přehled'!J67</f>
        <v>0</v>
      </c>
    </row>
    <row r="67" spans="1:8" s="29" customFormat="1" ht="10.5" customHeight="1" x14ac:dyDescent="0.2">
      <c r="A67" s="14" t="s">
        <v>195</v>
      </c>
      <c r="B67" s="111"/>
      <c r="C67" s="112"/>
      <c r="D67" s="83">
        <v>604</v>
      </c>
      <c r="E67" s="100" t="s">
        <v>101</v>
      </c>
      <c r="F67" s="62">
        <f>'P1 - Přehled'!H68</f>
        <v>0</v>
      </c>
      <c r="G67" s="62">
        <f>'P1 - Přehled'!I68</f>
        <v>0</v>
      </c>
      <c r="H67" s="62">
        <f>'P1 - Přehled'!J68</f>
        <v>0</v>
      </c>
    </row>
    <row r="68" spans="1:8" ht="10.5" customHeight="1" x14ac:dyDescent="0.2">
      <c r="A68" s="14" t="s">
        <v>196</v>
      </c>
      <c r="B68" s="30"/>
      <c r="C68" s="83"/>
      <c r="D68" s="83">
        <v>609</v>
      </c>
      <c r="E68" s="100" t="s">
        <v>97</v>
      </c>
      <c r="F68" s="62">
        <f>'P1 - Přehled'!H69</f>
        <v>25000</v>
      </c>
      <c r="G68" s="62">
        <v>25000</v>
      </c>
      <c r="H68" s="62">
        <v>25000</v>
      </c>
    </row>
    <row r="69" spans="1:8" ht="10.5" customHeight="1" x14ac:dyDescent="0.2">
      <c r="A69" s="14" t="s">
        <v>197</v>
      </c>
      <c r="B69" s="79">
        <v>64</v>
      </c>
      <c r="C69" s="80" t="s">
        <v>123</v>
      </c>
      <c r="D69" s="80"/>
      <c r="E69" s="80"/>
      <c r="F69" s="60">
        <f>SUM(F70:F78)</f>
        <v>250572</v>
      </c>
      <c r="G69" s="60">
        <f>SUM(G70:G78)</f>
        <v>370000</v>
      </c>
      <c r="H69" s="60">
        <f>SUM(H70:H78)</f>
        <v>370000</v>
      </c>
    </row>
    <row r="70" spans="1:8" ht="10.5" customHeight="1" x14ac:dyDescent="0.2">
      <c r="A70" s="14" t="s">
        <v>198</v>
      </c>
      <c r="B70" s="30"/>
      <c r="C70" s="78"/>
      <c r="D70" s="78">
        <v>641</v>
      </c>
      <c r="E70" s="15" t="s">
        <v>19</v>
      </c>
      <c r="F70" s="62">
        <f>'P1 - Přehled'!H71</f>
        <v>0</v>
      </c>
      <c r="G70" s="62">
        <f>'P1 - Přehled'!I71</f>
        <v>0</v>
      </c>
      <c r="H70" s="62">
        <f>'P1 - Přehled'!J71</f>
        <v>0</v>
      </c>
    </row>
    <row r="71" spans="1:8" ht="10.5" customHeight="1" x14ac:dyDescent="0.2">
      <c r="A71" s="14" t="s">
        <v>199</v>
      </c>
      <c r="B71" s="30"/>
      <c r="C71" s="78"/>
      <c r="D71" s="78">
        <v>642</v>
      </c>
      <c r="E71" s="15" t="s">
        <v>94</v>
      </c>
      <c r="F71" s="62">
        <f>'P1 - Přehled'!H72</f>
        <v>0</v>
      </c>
      <c r="G71" s="62">
        <f>'P1 - Přehled'!I72</f>
        <v>0</v>
      </c>
      <c r="H71" s="62">
        <f>'P1 - Přehled'!J72</f>
        <v>0</v>
      </c>
    </row>
    <row r="72" spans="1:8" ht="10.5" customHeight="1" x14ac:dyDescent="0.2">
      <c r="A72" s="14" t="s">
        <v>200</v>
      </c>
      <c r="B72" s="30"/>
      <c r="C72" s="78"/>
      <c r="D72" s="78">
        <v>643</v>
      </c>
      <c r="E72" s="15" t="s">
        <v>216</v>
      </c>
      <c r="F72" s="62">
        <f>'P1 - Přehled'!H73</f>
        <v>0</v>
      </c>
      <c r="G72" s="62">
        <f>'P1 - Přehled'!I73</f>
        <v>0</v>
      </c>
      <c r="H72" s="62">
        <f>'P1 - Přehled'!J73</f>
        <v>0</v>
      </c>
    </row>
    <row r="73" spans="1:8" ht="10.5" customHeight="1" x14ac:dyDescent="0.2">
      <c r="A73" s="14" t="s">
        <v>201</v>
      </c>
      <c r="B73" s="30"/>
      <c r="C73" s="78"/>
      <c r="D73" s="97">
        <v>644</v>
      </c>
      <c r="E73" s="15" t="s">
        <v>98</v>
      </c>
      <c r="F73" s="62">
        <f>'P1 - Přehled'!H74</f>
        <v>0</v>
      </c>
      <c r="G73" s="62">
        <f>'P1 - Přehled'!I74</f>
        <v>0</v>
      </c>
      <c r="H73" s="62">
        <f>'P1 - Přehled'!J74</f>
        <v>0</v>
      </c>
    </row>
    <row r="74" spans="1:8" ht="10.5" customHeight="1" x14ac:dyDescent="0.2">
      <c r="A74" s="14" t="s">
        <v>202</v>
      </c>
      <c r="B74" s="30"/>
      <c r="C74" s="78"/>
      <c r="D74" s="97">
        <v>645</v>
      </c>
      <c r="E74" s="110" t="s">
        <v>83</v>
      </c>
      <c r="F74" s="62">
        <f>'P1 - Přehled'!H75</f>
        <v>0</v>
      </c>
      <c r="G74" s="62">
        <f>'P1 - Přehled'!I75</f>
        <v>0</v>
      </c>
      <c r="H74" s="62">
        <f>'P1 - Přehled'!J75</f>
        <v>0</v>
      </c>
    </row>
    <row r="75" spans="1:8" ht="10.5" customHeight="1" x14ac:dyDescent="0.2">
      <c r="A75" s="14" t="s">
        <v>203</v>
      </c>
      <c r="B75" s="30"/>
      <c r="C75" s="78"/>
      <c r="D75" s="97">
        <v>646</v>
      </c>
      <c r="E75" s="110" t="s">
        <v>122</v>
      </c>
      <c r="F75" s="62">
        <f>'P1 - Přehled'!H76</f>
        <v>0</v>
      </c>
      <c r="G75" s="62">
        <f>'P1 - Přehled'!I76</f>
        <v>0</v>
      </c>
      <c r="H75" s="62">
        <f>'P1 - Přehled'!J76</f>
        <v>0</v>
      </c>
    </row>
    <row r="76" spans="1:8" ht="10.5" customHeight="1" x14ac:dyDescent="0.2">
      <c r="A76" s="14" t="s">
        <v>204</v>
      </c>
      <c r="B76" s="30"/>
      <c r="C76" s="78"/>
      <c r="D76" s="97">
        <v>647</v>
      </c>
      <c r="E76" s="110" t="s">
        <v>84</v>
      </c>
      <c r="F76" s="62">
        <f>'P1 - Přehled'!H77</f>
        <v>0</v>
      </c>
      <c r="G76" s="62">
        <f>'P1 - Přehled'!I77</f>
        <v>0</v>
      </c>
      <c r="H76" s="62">
        <f>'P1 - Přehled'!J77</f>
        <v>0</v>
      </c>
    </row>
    <row r="77" spans="1:8" ht="10.5" customHeight="1" x14ac:dyDescent="0.2">
      <c r="A77" s="14" t="s">
        <v>205</v>
      </c>
      <c r="B77" s="30"/>
      <c r="C77" s="78"/>
      <c r="D77" s="97">
        <v>648</v>
      </c>
      <c r="E77" s="110" t="s">
        <v>95</v>
      </c>
      <c r="F77" s="62">
        <f>'P1 - Přehled'!H78</f>
        <v>180572</v>
      </c>
      <c r="G77" s="62">
        <v>300000</v>
      </c>
      <c r="H77" s="62">
        <v>300000</v>
      </c>
    </row>
    <row r="78" spans="1:8" ht="10.5" customHeight="1" x14ac:dyDescent="0.2">
      <c r="A78" s="14" t="s">
        <v>206</v>
      </c>
      <c r="B78" s="30"/>
      <c r="C78" s="83"/>
      <c r="D78" s="105">
        <v>649</v>
      </c>
      <c r="E78" s="113" t="s">
        <v>96</v>
      </c>
      <c r="F78" s="62">
        <f>'P1 - Přehled'!H79</f>
        <v>70000</v>
      </c>
      <c r="G78" s="62">
        <v>70000</v>
      </c>
      <c r="H78" s="62">
        <v>70000</v>
      </c>
    </row>
    <row r="79" spans="1:8" ht="10.5" customHeight="1" x14ac:dyDescent="0.2">
      <c r="A79" s="14" t="s">
        <v>207</v>
      </c>
      <c r="B79" s="79">
        <v>66</v>
      </c>
      <c r="C79" s="80" t="s">
        <v>85</v>
      </c>
      <c r="D79" s="80"/>
      <c r="E79" s="80"/>
      <c r="F79" s="60">
        <f>SUM(F80:F84)</f>
        <v>2000</v>
      </c>
      <c r="G79" s="60">
        <f>SUM(G80:G84)</f>
        <v>2000</v>
      </c>
      <c r="H79" s="60">
        <f>SUM(H80:H84)</f>
        <v>2000</v>
      </c>
    </row>
    <row r="80" spans="1:8" ht="10.5" customHeight="1" x14ac:dyDescent="0.2">
      <c r="A80" s="14" t="s">
        <v>208</v>
      </c>
      <c r="B80" s="30"/>
      <c r="C80" s="83"/>
      <c r="D80" s="105">
        <v>662</v>
      </c>
      <c r="E80" s="113" t="s">
        <v>20</v>
      </c>
      <c r="F80" s="62">
        <f>'P1 - Přehled'!H81</f>
        <v>2000</v>
      </c>
      <c r="G80" s="62">
        <v>2000</v>
      </c>
      <c r="H80" s="62">
        <v>2000</v>
      </c>
    </row>
    <row r="81" spans="1:8" ht="10.5" customHeight="1" x14ac:dyDescent="0.2">
      <c r="A81" s="14" t="s">
        <v>209</v>
      </c>
      <c r="B81" s="30"/>
      <c r="C81" s="83"/>
      <c r="D81" s="105">
        <v>663</v>
      </c>
      <c r="E81" s="113" t="s">
        <v>86</v>
      </c>
      <c r="F81" s="62">
        <f>'P1 - Přehled'!H82</f>
        <v>0</v>
      </c>
      <c r="G81" s="62">
        <f>'P1 - Přehled'!I82</f>
        <v>0</v>
      </c>
      <c r="H81" s="62">
        <f>'P1 - Přehled'!J82</f>
        <v>0</v>
      </c>
    </row>
    <row r="82" spans="1:8" ht="10.5" customHeight="1" x14ac:dyDescent="0.2">
      <c r="A82" s="14" t="s">
        <v>210</v>
      </c>
      <c r="B82" s="30"/>
      <c r="C82" s="83"/>
      <c r="D82" s="105">
        <v>664</v>
      </c>
      <c r="E82" s="113" t="s">
        <v>87</v>
      </c>
      <c r="F82" s="62">
        <f>'P1 - Přehled'!H83</f>
        <v>0</v>
      </c>
      <c r="G82" s="62">
        <f>'P1 - Přehled'!I83</f>
        <v>0</v>
      </c>
      <c r="H82" s="62">
        <f>'P1 - Přehled'!J83</f>
        <v>0</v>
      </c>
    </row>
    <row r="83" spans="1:8" ht="10.5" customHeight="1" x14ac:dyDescent="0.2">
      <c r="A83" s="14" t="s">
        <v>211</v>
      </c>
      <c r="B83" s="30"/>
      <c r="C83" s="83"/>
      <c r="D83" s="105">
        <v>665</v>
      </c>
      <c r="E83" s="113" t="s">
        <v>217</v>
      </c>
      <c r="F83" s="62">
        <f>'P1 - Přehled'!H84</f>
        <v>0</v>
      </c>
      <c r="G83" s="62">
        <f>'P1 - Přehled'!I84</f>
        <v>0</v>
      </c>
      <c r="H83" s="62">
        <f>'P1 - Přehled'!J84</f>
        <v>0</v>
      </c>
    </row>
    <row r="84" spans="1:8" ht="10.5" customHeight="1" x14ac:dyDescent="0.2">
      <c r="A84" s="14" t="s">
        <v>212</v>
      </c>
      <c r="B84" s="30"/>
      <c r="C84" s="83"/>
      <c r="D84" s="105">
        <v>669</v>
      </c>
      <c r="E84" s="113" t="s">
        <v>88</v>
      </c>
      <c r="F84" s="62">
        <f>'P1 - Přehled'!H85</f>
        <v>0</v>
      </c>
      <c r="G84" s="62">
        <f>'P1 - Přehled'!I85</f>
        <v>0</v>
      </c>
      <c r="H84" s="62">
        <f>'P1 - Přehled'!J85</f>
        <v>0</v>
      </c>
    </row>
    <row r="85" spans="1:8" ht="10.5" customHeight="1" x14ac:dyDescent="0.2">
      <c r="A85" s="14" t="s">
        <v>213</v>
      </c>
      <c r="B85" s="79">
        <v>67</v>
      </c>
      <c r="C85" s="224" t="s">
        <v>218</v>
      </c>
      <c r="D85" s="225"/>
      <c r="E85" s="226"/>
      <c r="F85" s="60">
        <f>F86</f>
        <v>35674551</v>
      </c>
      <c r="G85" s="60">
        <f>G86</f>
        <v>36661000</v>
      </c>
      <c r="H85" s="60">
        <f>H86</f>
        <v>36661000</v>
      </c>
    </row>
    <row r="86" spans="1:8" ht="10.5" customHeight="1" x14ac:dyDescent="0.2">
      <c r="A86" s="14" t="s">
        <v>214</v>
      </c>
      <c r="B86" s="30"/>
      <c r="C86" s="83"/>
      <c r="D86" s="105">
        <v>672</v>
      </c>
      <c r="E86" s="113" t="s">
        <v>227</v>
      </c>
      <c r="F86" s="62">
        <f>'P1 - Přehled'!H87</f>
        <v>35674551</v>
      </c>
      <c r="G86" s="62">
        <v>36661000</v>
      </c>
      <c r="H86" s="62">
        <v>36661000</v>
      </c>
    </row>
    <row r="87" spans="1:8" ht="10.5" customHeight="1" thickBot="1" x14ac:dyDescent="0.25">
      <c r="A87" s="117" t="s">
        <v>215</v>
      </c>
      <c r="B87" s="118" t="s">
        <v>232</v>
      </c>
      <c r="C87" s="119"/>
      <c r="D87" s="119"/>
      <c r="E87" s="120"/>
      <c r="F87" s="121">
        <f>+F62-F9</f>
        <v>0</v>
      </c>
      <c r="G87" s="121">
        <f>+G62-G9</f>
        <v>0</v>
      </c>
      <c r="H87" s="121">
        <f>+H62-H9</f>
        <v>0</v>
      </c>
    </row>
    <row r="88" spans="1:8" ht="9.75" customHeight="1" x14ac:dyDescent="0.2">
      <c r="A88" s="53"/>
      <c r="B88" s="122"/>
      <c r="C88" s="122"/>
      <c r="D88" s="122"/>
      <c r="E88" s="39"/>
      <c r="F88" s="40"/>
    </row>
    <row r="89" spans="1:8" ht="11.25" customHeight="1" x14ac:dyDescent="0.2"/>
    <row r="90" spans="1:8" s="77" customFormat="1" ht="15" customHeight="1" x14ac:dyDescent="0.2">
      <c r="A90" s="215" t="s">
        <v>321</v>
      </c>
      <c r="B90" s="215"/>
      <c r="C90" s="215"/>
      <c r="D90" s="215"/>
      <c r="E90" s="204" t="s">
        <v>312</v>
      </c>
      <c r="F90" s="205" t="s">
        <v>328</v>
      </c>
      <c r="G90" s="206"/>
      <c r="H90" s="207" t="s">
        <v>45</v>
      </c>
    </row>
    <row r="91" spans="1:8" s="77" customFormat="1" ht="15" customHeight="1" x14ac:dyDescent="0.2"/>
    <row r="92" spans="1:8" s="77" customFormat="1" ht="15" customHeight="1" x14ac:dyDescent="0.2">
      <c r="A92" s="215" t="s">
        <v>322</v>
      </c>
      <c r="B92" s="215"/>
      <c r="C92" s="215"/>
      <c r="D92" s="215"/>
      <c r="E92" s="77" t="s">
        <v>313</v>
      </c>
      <c r="F92" s="205" t="s">
        <v>328</v>
      </c>
      <c r="H92" s="207" t="s">
        <v>45</v>
      </c>
    </row>
    <row r="93" spans="1:8" s="77" customFormat="1" ht="15" customHeight="1" x14ac:dyDescent="0.2">
      <c r="F93" s="208"/>
      <c r="H93" s="207"/>
    </row>
    <row r="94" spans="1:8" s="77" customFormat="1" ht="15" customHeight="1" x14ac:dyDescent="0.2">
      <c r="A94" s="215" t="s">
        <v>323</v>
      </c>
      <c r="B94" s="215"/>
      <c r="C94" s="215"/>
      <c r="D94" s="215"/>
      <c r="E94" s="77" t="s">
        <v>265</v>
      </c>
      <c r="F94" s="205" t="s">
        <v>329</v>
      </c>
      <c r="G94" s="209"/>
      <c r="H94" s="207" t="s">
        <v>45</v>
      </c>
    </row>
  </sheetData>
  <mergeCells count="13">
    <mergeCell ref="F7:H7"/>
    <mergeCell ref="A90:D90"/>
    <mergeCell ref="A92:D92"/>
    <mergeCell ref="A94:D94"/>
    <mergeCell ref="B8:D8"/>
    <mergeCell ref="B9:E9"/>
    <mergeCell ref="B62:E62"/>
    <mergeCell ref="C85:E85"/>
    <mergeCell ref="B1:E1"/>
    <mergeCell ref="B2:E2"/>
    <mergeCell ref="A3:H3"/>
    <mergeCell ref="A4:H4"/>
    <mergeCell ref="A6:H6"/>
  </mergeCells>
  <pageMargins left="0.7" right="0.7" top="0.75" bottom="0.75" header="0.3" footer="0.3"/>
  <pageSetup paperSize="9" scale="74" orientation="portrait" r:id="rId1"/>
  <rowBreaks count="1" manualBreakCount="1">
    <brk id="6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6</vt:i4>
      </vt:variant>
      <vt:variant>
        <vt:lpstr>Pojmenované oblasti</vt:lpstr>
      </vt:variant>
      <vt:variant>
        <vt:i4>4</vt:i4>
      </vt:variant>
    </vt:vector>
  </HeadingPairs>
  <TitlesOfParts>
    <vt:vector size="10" baseType="lpstr">
      <vt:lpstr>P1 - Přehled</vt:lpstr>
      <vt:lpstr>P2 - Bilance</vt:lpstr>
      <vt:lpstr>P3 - Ukazatele</vt:lpstr>
      <vt:lpstr>P4 - Investice</vt:lpstr>
      <vt:lpstr>P6 - Mzdy</vt:lpstr>
      <vt:lpstr>P7 - Střednědobý výhled</vt:lpstr>
      <vt:lpstr>'P1 - Přehled'!Oblast_tisku</vt:lpstr>
      <vt:lpstr>'P2 - Bilance'!Oblast_tisku</vt:lpstr>
      <vt:lpstr>'P3 - Ukazatele'!Oblast_tisku</vt:lpstr>
      <vt:lpstr>'P4 - Investice'!Oblast_tisku</vt:lpstr>
    </vt:vector>
  </TitlesOfParts>
  <Company>Infinity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Anna Matoušková</dc:creator>
  <cp:lastModifiedBy>Plívová Jana</cp:lastModifiedBy>
  <cp:lastPrinted>2022-04-11T06:28:36Z</cp:lastPrinted>
  <dcterms:created xsi:type="dcterms:W3CDTF">2003-02-27T11:28:02Z</dcterms:created>
  <dcterms:modified xsi:type="dcterms:W3CDTF">2022-11-14T08:40:56Z</dcterms:modified>
</cp:coreProperties>
</file>